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IPARK\01-Con\BLANK-BOQ\"/>
    </mc:Choice>
  </mc:AlternateContent>
  <xr:revisionPtr revIDLastSave="0" documentId="13_ncr:1_{4A2793CB-BB60-4BF3-8432-67CA5D07CA21}" xr6:coauthVersionLast="46" xr6:coauthVersionMax="46" xr10:uidLastSave="{00000000-0000-0000-0000-000000000000}"/>
  <bookViews>
    <workbookView xWindow="0" yWindow="0" windowWidth="28800" windowHeight="15600" tabRatio="902" xr2:uid="{00000000-000D-0000-FFFF-FFFF00000000}"/>
  </bookViews>
  <sheets>
    <sheet name="ปร.4 EE อาคร SCI PARK" sheetId="50" r:id="rId1"/>
    <sheet name="หมวดครุภัณฑ์" sheetId="7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1">#REF!</definedName>
    <definedName name="\a">#REF!</definedName>
    <definedName name="\b">#N/A</definedName>
    <definedName name="\c" localSheetId="1">#REF!</definedName>
    <definedName name="\c">#REF!</definedName>
    <definedName name="\d" localSheetId="1">'[1]SAN REDUCED 1'!#REF!</definedName>
    <definedName name="\d">'[1]SAN REDUCED 1'!#REF!</definedName>
    <definedName name="\e">#N/A</definedName>
    <definedName name="\f" localSheetId="1">#REF!</definedName>
    <definedName name="\f">#REF!</definedName>
    <definedName name="\h" localSheetId="1">#REF!</definedName>
    <definedName name="\h">#REF!</definedName>
    <definedName name="\i">#N/A</definedName>
    <definedName name="\j">#N/A</definedName>
    <definedName name="\k">#N/A</definedName>
    <definedName name="\l" localSheetId="1">#REF!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 localSheetId="1">#REF!</definedName>
    <definedName name="\r">#REF!</definedName>
    <definedName name="\s" localSheetId="1">#REF!</definedName>
    <definedName name="\s">#REF!</definedName>
    <definedName name="\t">#N/A</definedName>
    <definedName name="\u">#N/A</definedName>
    <definedName name="\w">#N/A</definedName>
    <definedName name="\x" localSheetId="1">#REF!</definedName>
    <definedName name="\x">#REF!</definedName>
    <definedName name="\z">#N/A</definedName>
    <definedName name="____str1" localSheetId="1">#REF!</definedName>
    <definedName name="____str1">#REF!</definedName>
    <definedName name="____str2" localSheetId="1">#REF!</definedName>
    <definedName name="____str2">#REF!</definedName>
    <definedName name="____str3" localSheetId="1">#REF!</definedName>
    <definedName name="____str3">#REF!</definedName>
    <definedName name="___day8" localSheetId="1">#REF!</definedName>
    <definedName name="___day8">#REF!</definedName>
    <definedName name="___DOO1" localSheetId="1">#REF!</definedName>
    <definedName name="___DOO1">#REF!</definedName>
    <definedName name="___str1" localSheetId="1">#REF!</definedName>
    <definedName name="___str1">#REF!</definedName>
    <definedName name="___str2" localSheetId="1">#REF!</definedName>
    <definedName name="___str2">#REF!</definedName>
    <definedName name="___str3" localSheetId="1">#REF!</definedName>
    <definedName name="___str3">#REF!</definedName>
    <definedName name="___WIN1" localSheetId="1">#REF!</definedName>
    <definedName name="___WIN1">#REF!</definedName>
    <definedName name="__123Graph_D" localSheetId="1" hidden="1">[2]FR!#REF!</definedName>
    <definedName name="__123Graph_D" hidden="1">[2]FR!#REF!</definedName>
    <definedName name="__2222" localSheetId="1">#REF!</definedName>
    <definedName name="__2222">#REF!</definedName>
    <definedName name="__day1" localSheetId="1">#REF!</definedName>
    <definedName name="__day1">#REF!</definedName>
    <definedName name="__day10" localSheetId="1">#REF!</definedName>
    <definedName name="__day10">#REF!</definedName>
    <definedName name="__day11" localSheetId="1">#REF!</definedName>
    <definedName name="__day11">#REF!</definedName>
    <definedName name="__day12" localSheetId="1">#REF!</definedName>
    <definedName name="__day12">#REF!</definedName>
    <definedName name="__day13" localSheetId="1">#REF!</definedName>
    <definedName name="__day13">#REF!</definedName>
    <definedName name="__day19" localSheetId="1">#REF!</definedName>
    <definedName name="__day19">#REF!</definedName>
    <definedName name="__day2" localSheetId="1">#REF!</definedName>
    <definedName name="__day2">#REF!</definedName>
    <definedName name="__day3" localSheetId="1">#REF!</definedName>
    <definedName name="__day3">#REF!</definedName>
    <definedName name="__day4" localSheetId="1">#REF!</definedName>
    <definedName name="__day4">#REF!</definedName>
    <definedName name="__day5" localSheetId="1">#REF!</definedName>
    <definedName name="__day5">#REF!</definedName>
    <definedName name="__day6" localSheetId="1">#REF!</definedName>
    <definedName name="__day6">#REF!</definedName>
    <definedName name="__day7" localSheetId="1">#REF!</definedName>
    <definedName name="__day7">#REF!</definedName>
    <definedName name="__day9" localSheetId="1">#REF!</definedName>
    <definedName name="__day9">#REF!</definedName>
    <definedName name="__DOO1" localSheetId="1">#REF!</definedName>
    <definedName name="__DOO1">#REF!</definedName>
    <definedName name="__R__P_BS_ยอดเง">#N/A</definedName>
    <definedName name="__str1" localSheetId="1">#REF!</definedName>
    <definedName name="__str1">#REF!</definedName>
    <definedName name="__str2" localSheetId="1">#REF!</definedName>
    <definedName name="__str2">#REF!</definedName>
    <definedName name="__str3" localSheetId="1">#REF!</definedName>
    <definedName name="__str3">#REF!</definedName>
    <definedName name="__WIN1" localSheetId="1">#REF!</definedName>
    <definedName name="__WIN1">#REF!</definedName>
    <definedName name="_10" localSheetId="1">#REF!</definedName>
    <definedName name="_10">#REF!</definedName>
    <definedName name="_10Excel_BuiltIn_Print_Titles_9_1" localSheetId="1">#REF!</definedName>
    <definedName name="_10Excel_BuiltIn_Print_Titles_9_1">#REF!</definedName>
    <definedName name="_11" localSheetId="1">#REF!</definedName>
    <definedName name="_11">#REF!</definedName>
    <definedName name="_12" localSheetId="1">#REF!</definedName>
    <definedName name="_12">#REF!</definedName>
    <definedName name="_13" localSheetId="1">#REF!</definedName>
    <definedName name="_13">#REF!</definedName>
    <definedName name="_14" localSheetId="1">#REF!</definedName>
    <definedName name="_14">#REF!</definedName>
    <definedName name="_15" localSheetId="1">#REF!</definedName>
    <definedName name="_15">#REF!</definedName>
    <definedName name="_16" localSheetId="1">#REF!</definedName>
    <definedName name="_16">#REF!</definedName>
    <definedName name="_17" localSheetId="1">#REF!</definedName>
    <definedName name="_17">#REF!</definedName>
    <definedName name="_18" localSheetId="1">#REF!</definedName>
    <definedName name="_18">#REF!</definedName>
    <definedName name="_19" localSheetId="1">#REF!</definedName>
    <definedName name="_19">#REF!</definedName>
    <definedName name="_1Excel_BuiltIn_Print_Area_7_1_1_1">"$#REF!.$A$1:$G$166"</definedName>
    <definedName name="_20" localSheetId="1">#REF!</definedName>
    <definedName name="_20">#REF!</definedName>
    <definedName name="_3Excel_BuiltIn_Print_Area_10_1" localSheetId="1">#REF!</definedName>
    <definedName name="_3Excel_BuiltIn_Print_Area_10_1">#REF!</definedName>
    <definedName name="_4.0___M_E_COST_BREAKDOWN" localSheetId="1">#REF!</definedName>
    <definedName name="_4.0___M_E_COST_BREAKDOWN">#REF!</definedName>
    <definedName name="_4Excel_BuiltIn_Print_Area_12_1_1">NA()</definedName>
    <definedName name="_5Excel_BuiltIn_Print_Area_10_1" localSheetId="1">#REF!</definedName>
    <definedName name="_5Excel_BuiltIn_Print_Area_10_1">#REF!</definedName>
    <definedName name="_6Excel_BuiltIn_Print_Area_12_1_1">NA()</definedName>
    <definedName name="_7Excel_BuiltIn_Print_Titles_10_1" localSheetId="1">#REF!</definedName>
    <definedName name="_7Excel_BuiltIn_Print_Titles_10_1">#REF!</definedName>
    <definedName name="_8Excel_BuiltIn_Print_Titles_9_1" localSheetId="1">#REF!</definedName>
    <definedName name="_8Excel_BuiltIn_Print_Titles_9_1">#REF!</definedName>
    <definedName name="_9_5_00" localSheetId="1">#REF!</definedName>
    <definedName name="_9_5_00">#REF!</definedName>
    <definedName name="_9Excel_BuiltIn_Print_Titles_10_1" localSheetId="1">#REF!</definedName>
    <definedName name="_9Excel_BuiltIn_Print_Titles_10_1">#REF!</definedName>
    <definedName name="_a" localSheetId="1">#REF!</definedName>
    <definedName name="_a">#REF!</definedName>
    <definedName name="_a___0" localSheetId="1">#REF!</definedName>
    <definedName name="_a___0">#REF!</definedName>
    <definedName name="_a___4" localSheetId="1">#REF!</definedName>
    <definedName name="_a___4">#REF!</definedName>
    <definedName name="_ADD1" localSheetId="1">#N/A</definedName>
    <definedName name="_ADD1">[0]!STOP2:[0]!STOP2E</definedName>
    <definedName name="_ADD2" localSheetId="1">#N/A</definedName>
    <definedName name="_ADD2">[0]!STOP:[0]!STOPE</definedName>
    <definedName name="_APP1_FCBR_D__B">#N/A</definedName>
    <definedName name="_b">#N/A</definedName>
    <definedName name="_BIGRIGHT_2__R_">#N/A</definedName>
    <definedName name="_BOX2" localSheetId="1">#REF!</definedName>
    <definedName name="_BOX2">#REF!</definedName>
    <definedName name="_c" localSheetId="1">#REF!</definedName>
    <definedName name="_c">#REF!</definedName>
    <definedName name="_c___0" localSheetId="1">#REF!</definedName>
    <definedName name="_c___0">#REF!</definedName>
    <definedName name="_c___4" localSheetId="1">#REF!</definedName>
    <definedName name="_c___4">#REF!</definedName>
    <definedName name="_CAL1" localSheetId="1">#REF!</definedName>
    <definedName name="_CAL1">#REF!</definedName>
    <definedName name="_CAL10" localSheetId="1">#REF!</definedName>
    <definedName name="_CAL10">#REF!</definedName>
    <definedName name="_CAL11" localSheetId="1">#REF!</definedName>
    <definedName name="_CAL11">#REF!</definedName>
    <definedName name="_CAL12" localSheetId="1">#REF!</definedName>
    <definedName name="_CAL12">#REF!</definedName>
    <definedName name="_CAL13" localSheetId="1">#REF!</definedName>
    <definedName name="_CAL13">#REF!</definedName>
    <definedName name="_CAL14" localSheetId="1">#REF!</definedName>
    <definedName name="_CAL14">#REF!</definedName>
    <definedName name="_CAL15" localSheetId="1">#REF!</definedName>
    <definedName name="_CAL15">#REF!</definedName>
    <definedName name="_CAL16" localSheetId="1">#REF!</definedName>
    <definedName name="_CAL16">#REF!</definedName>
    <definedName name="_CAL2" localSheetId="1">#REF!</definedName>
    <definedName name="_CAL2">#REF!</definedName>
    <definedName name="_CAL3" localSheetId="1">#REF!</definedName>
    <definedName name="_CAL3">#REF!</definedName>
    <definedName name="_CAL4" localSheetId="1">#REF!</definedName>
    <definedName name="_CAL4">#REF!</definedName>
    <definedName name="_CAL5" localSheetId="1">#REF!</definedName>
    <definedName name="_CAL5">#REF!</definedName>
    <definedName name="_CAL6" localSheetId="1">#REF!</definedName>
    <definedName name="_CAL6">#REF!</definedName>
    <definedName name="_CAL7" localSheetId="1">#REF!</definedName>
    <definedName name="_CAL7">#REF!</definedName>
    <definedName name="_CAL8" localSheetId="1">#REF!</definedName>
    <definedName name="_CAL8">#REF!</definedName>
    <definedName name="_CAL9" localSheetId="1">#REF!</definedName>
    <definedName name="_CAL9">#REF!</definedName>
    <definedName name="_D__R_7___R_3__">#N/A</definedName>
    <definedName name="_day1" localSheetId="1">#REF!</definedName>
    <definedName name="_day1">#REF!</definedName>
    <definedName name="_day10" localSheetId="1">#REF!</definedName>
    <definedName name="_day10">#REF!</definedName>
    <definedName name="_day11" localSheetId="1">#REF!</definedName>
    <definedName name="_day11">#REF!</definedName>
    <definedName name="_day12" localSheetId="1">#REF!</definedName>
    <definedName name="_day12">#REF!</definedName>
    <definedName name="_day13" localSheetId="1">#REF!</definedName>
    <definedName name="_day13">#REF!</definedName>
    <definedName name="_day19" localSheetId="1">#REF!</definedName>
    <definedName name="_day19">#REF!</definedName>
    <definedName name="_day2" localSheetId="1">#REF!</definedName>
    <definedName name="_day2">#REF!</definedName>
    <definedName name="_day3" localSheetId="1">#REF!</definedName>
    <definedName name="_day3">#REF!</definedName>
    <definedName name="_day4" localSheetId="1">#REF!</definedName>
    <definedName name="_day4">#REF!</definedName>
    <definedName name="_day5" localSheetId="1">#REF!</definedName>
    <definedName name="_day5">#REF!</definedName>
    <definedName name="_day6" localSheetId="1">#REF!</definedName>
    <definedName name="_day6">#REF!</definedName>
    <definedName name="_day7" localSheetId="1">#REF!</definedName>
    <definedName name="_day7">#REF!</definedName>
    <definedName name="_day8" localSheetId="1">#REF!</definedName>
    <definedName name="_day8">#REF!</definedName>
    <definedName name="_day9" localSheetId="1">#REF!</definedName>
    <definedName name="_day9">#REF!</definedName>
    <definedName name="_DOO1" localSheetId="1">#REF!</definedName>
    <definedName name="_DOO1">#REF!</definedName>
    <definedName name="_e">#N/A</definedName>
    <definedName name="_END__L__D_">#N/A</definedName>
    <definedName name="_f">NA()</definedName>
    <definedName name="_Fill" localSheetId="1" hidden="1">#REF!</definedName>
    <definedName name="_Fill" hidden="1">#REF!</definedName>
    <definedName name="_i">NA()</definedName>
    <definedName name="_IV360000" localSheetId="1">#REF!</definedName>
    <definedName name="_IV360000">#REF!</definedName>
    <definedName name="_IV65600" localSheetId="1">#REF!</definedName>
    <definedName name="_IV65600">#REF!</definedName>
    <definedName name="_IV65700" localSheetId="1">#REF!</definedName>
    <definedName name="_IV65700">#REF!</definedName>
    <definedName name="_IV65800" localSheetId="1">#REF!</definedName>
    <definedName name="_IV65800">#REF!</definedName>
    <definedName name="_IV65900" localSheetId="1">#REF!</definedName>
    <definedName name="_IV65900">#REF!</definedName>
    <definedName name="_IV66000" localSheetId="1">#REF!</definedName>
    <definedName name="_IV66000">#REF!</definedName>
    <definedName name="_IV67000" localSheetId="1">#REF!</definedName>
    <definedName name="_IV67000">#REF!</definedName>
    <definedName name="_IV68000" localSheetId="1">#REF!</definedName>
    <definedName name="_IV68000">#REF!</definedName>
    <definedName name="_IV69000" localSheetId="1">#REF!</definedName>
    <definedName name="_IV69000">#REF!</definedName>
    <definedName name="_IV70000" localSheetId="1">#REF!</definedName>
    <definedName name="_IV70000">#REF!</definedName>
    <definedName name="_IV72000" localSheetId="1">#REF!</definedName>
    <definedName name="_IV72000">#REF!</definedName>
    <definedName name="_j">NA()</definedName>
    <definedName name="_k">NA()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">NA()</definedName>
    <definedName name="_L_._L_6___C__L">#N/A</definedName>
    <definedName name="_LM_SUMMARY" localSheetId="1">#REF!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 localSheetId="1">#REF!</definedName>
    <definedName name="_SFL1">#REF!</definedName>
    <definedName name="_SFL2" localSheetId="1">#REF!</definedName>
    <definedName name="_SFL2">#REF!</definedName>
    <definedName name="_SFL3" localSheetId="1">#REF!</definedName>
    <definedName name="_SFL3">#REF!</definedName>
    <definedName name="_SFM1" localSheetId="1">#REF!</definedName>
    <definedName name="_SFM1">#REF!</definedName>
    <definedName name="_SFM2" localSheetId="1">#REF!</definedName>
    <definedName name="_SFM2">#REF!</definedName>
    <definedName name="_SFM3" localSheetId="1">#REF!</definedName>
    <definedName name="_SFM3">#REF!</definedName>
    <definedName name="_SFM4" localSheetId="1">#REF!</definedName>
    <definedName name="_SFM4">#REF!</definedName>
    <definedName name="_SFM5" localSheetId="1">#REF!</definedName>
    <definedName name="_SFM5">#REF!</definedName>
    <definedName name="_SFM6" localSheetId="1">#REF!</definedName>
    <definedName name="_SFM6">#REF!</definedName>
    <definedName name="_SFM7" localSheetId="1">#REF!</definedName>
    <definedName name="_SFM7">#REF!</definedName>
    <definedName name="_SFQ1" localSheetId="1">#REF!</definedName>
    <definedName name="_SFQ1">#REF!</definedName>
    <definedName name="_SFQ2" localSheetId="1">#REF!</definedName>
    <definedName name="_SFQ2">#REF!</definedName>
    <definedName name="_SFQ3" localSheetId="1">#REF!</definedName>
    <definedName name="_SFQ3">#REF!</definedName>
    <definedName name="_SFQ4" localSheetId="1">#REF!</definedName>
    <definedName name="_SFQ4">#REF!</definedName>
    <definedName name="_Sort" localSheetId="1" hidden="1">#REF!</definedName>
    <definedName name="_Sort" hidden="1">#REF!</definedName>
    <definedName name="_str1" localSheetId="1">#REF!</definedName>
    <definedName name="_str1">#REF!</definedName>
    <definedName name="_str2" localSheetId="1">#REF!</definedName>
    <definedName name="_str2">#REF!</definedName>
    <definedName name="_str3" localSheetId="1">#REF!</definedName>
    <definedName name="_str3">#REF!</definedName>
    <definedName name="_sub1" localSheetId="1">#REF!</definedName>
    <definedName name="_sub1">#REF!</definedName>
    <definedName name="_SUM1" localSheetId="1">#REF!</definedName>
    <definedName name="_SUM1">#REF!</definedName>
    <definedName name="_SUM2" localSheetId="1">#REF!</definedName>
    <definedName name="_SUM2">#REF!</definedName>
    <definedName name="_SUM3" localSheetId="1">#REF!</definedName>
    <definedName name="_SUM3">#REF!</definedName>
    <definedName name="_t">NA()</definedName>
    <definedName name="_TOP2" localSheetId="1">#REF!</definedName>
    <definedName name="_TOP2">#REF!</definedName>
    <definedName name="_TP2" localSheetId="1">#REF!</definedName>
    <definedName name="_TP2">#REF!</definedName>
    <definedName name="_u">NA()</definedName>
    <definedName name="_w">#N/A</definedName>
    <definedName name="_WDR_" localSheetId="1">[3]วัดใต้!#REF!</definedName>
    <definedName name="_WDR_">[3]วัดใต้!#REF!</definedName>
    <definedName name="_WIN1" localSheetId="1">#REF!</definedName>
    <definedName name="_WIN1">#REF!</definedName>
    <definedName name="_WIR_D_2___APP1">#N/A</definedName>
    <definedName name="_z">#N/A</definedName>
    <definedName name="A" localSheetId="1">#REF!</definedName>
    <definedName name="A">#REF!</definedName>
    <definedName name="AA" hidden="1">{#N/A,#N/A,TRUE,"SUM";#N/A,#N/A,TRUE,"EE";#N/A,#N/A,TRUE,"AC";#N/A,#N/A,TRUE,"SN"}</definedName>
    <definedName name="aaaa" localSheetId="1">#REF!</definedName>
    <definedName name="aaaa">#REF!</definedName>
    <definedName name="aaaaa" localSheetId="1">#REF!</definedName>
    <definedName name="aaaaa">#REF!</definedName>
    <definedName name="aaag" hidden="1">{#N/A,#N/A,TRUE,"SUM";#N/A,#N/A,TRUE,"EE";#N/A,#N/A,TRUE,"AC";#N/A,#N/A,TRUE,"SN"}</definedName>
    <definedName name="AB" hidden="1">{#N/A,#N/A,TRUE,"SUM";#N/A,#N/A,TRUE,"EE";#N/A,#N/A,TRUE,"AC";#N/A,#N/A,TRUE,"SN"}</definedName>
    <definedName name="AC" localSheetId="1">#REF!</definedName>
    <definedName name="AC">#REF!</definedName>
    <definedName name="ACC" localSheetId="1">#REF!</definedName>
    <definedName name="ACC">#REF!</definedName>
    <definedName name="AccessDatabase" hidden="1">"C:\My Documents\tippaporn\MAT PRICE.mdb"</definedName>
    <definedName name="ad" localSheetId="1">#REF!</definedName>
    <definedName name="ad">#REF!</definedName>
    <definedName name="ADDD" localSheetId="1">#N/A</definedName>
    <definedName name="ADDD">[0]!FST:([0]!FSB)</definedName>
    <definedName name="ADDR" localSheetId="1">#N/A</definedName>
    <definedName name="ADDR">[0]!HAJIME:[0]!OWARI</definedName>
    <definedName name="adjust1" localSheetId="1">#REF!</definedName>
    <definedName name="adjust1">#REF!</definedName>
    <definedName name="af" localSheetId="1">#REF!</definedName>
    <definedName name="af">#REF!</definedName>
    <definedName name="AHU_PLAT" localSheetId="1">#REF!</definedName>
    <definedName name="AHU_PLAT">#REF!</definedName>
    <definedName name="AIR" localSheetId="1">#REF!</definedName>
    <definedName name="AIR">#REF!</definedName>
    <definedName name="ALL" localSheetId="1">#REF!</definedName>
    <definedName name="ALL">#REF!</definedName>
    <definedName name="allmail" localSheetId="1">#REF!</definedName>
    <definedName name="allmail">#REF!</definedName>
    <definedName name="ARCH_LAB">[4]สรุปราคา!$M$4</definedName>
    <definedName name="ARCH_MAT">[4]สรุปราคา!$L$4</definedName>
    <definedName name="as" localSheetId="1">#REF!</definedName>
    <definedName name="as">#REF!</definedName>
    <definedName name="ASA" localSheetId="1">#N/A</definedName>
    <definedName name="ASA">[0]!HAJIME:[0]!OWARI</definedName>
    <definedName name="asd" localSheetId="1">#REF!</definedName>
    <definedName name="asd">#REF!</definedName>
    <definedName name="ASL" localSheetId="1">#N/A</definedName>
    <definedName name="ASL">[0]!FST:([0]!FSB)</definedName>
    <definedName name="b">'[5]SH-B'!$C$1:$G$482</definedName>
    <definedName name="B1." localSheetId="1">#REF!</definedName>
    <definedName name="B1.">#REF!</definedName>
    <definedName name="BEAM_EREC" localSheetId="1">#REF!</definedName>
    <definedName name="BEAM_EREC">#REF!</definedName>
    <definedName name="BEGIN" localSheetId="1">#REF!</definedName>
    <definedName name="BEGIN">#REF!</definedName>
    <definedName name="BIGC" hidden="1">{#N/A,#N/A,TRUE,"Str.";#N/A,#N/A,TRUE,"Steel &amp; Roof";#N/A,#N/A,TRUE,"Arc.";#N/A,#N/A,TRUE,"Preliminary";#N/A,#N/A,TRUE,"Sum_Prelim"}</definedName>
    <definedName name="Bottom_Tank" localSheetId="0">#REF!</definedName>
    <definedName name="Bottom_Tank" localSheetId="1">#REF!</definedName>
    <definedName name="Bottom_Tank">#REF!</definedName>
    <definedName name="BOX" localSheetId="1">#REF!</definedName>
    <definedName name="BOX">#REF!</definedName>
    <definedName name="BuiltIn_AutoFilter___6" localSheetId="1">#REF!</definedName>
    <definedName name="BuiltIn_AutoFilter___6">#REF!</definedName>
    <definedName name="Button_1">"MAT_PRICE_Sheet1_List"</definedName>
    <definedName name="CAL" localSheetId="1">#REF!</definedName>
    <definedName name="CAL">#REF!</definedName>
    <definedName name="cap" localSheetId="1">#REF!</definedName>
    <definedName name="cap">#REF!</definedName>
    <definedName name="CC" localSheetId="1">#REF!</definedName>
    <definedName name="CC">#REF!</definedName>
    <definedName name="CCC" localSheetId="1">#REF!</definedName>
    <definedName name="CCC">#REF!</definedName>
    <definedName name="cccc" localSheetId="1">#REF!</definedName>
    <definedName name="cccc">#REF!</definedName>
    <definedName name="CDL" localSheetId="1">#REF!</definedName>
    <definedName name="CDL">#REF!</definedName>
    <definedName name="ceiling" localSheetId="1">#REF!</definedName>
    <definedName name="ceiling">#REF!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 localSheetId="1">#REF!</definedName>
    <definedName name="col">#REF!</definedName>
    <definedName name="com" localSheetId="1">#REF!</definedName>
    <definedName name="com">#REF!</definedName>
    <definedName name="cont">'[8]cov-estimate'!$B$1:$H$46</definedName>
    <definedName name="cost_lab" localSheetId="1">#REF!</definedName>
    <definedName name="cost_lab">#REF!</definedName>
    <definedName name="cost_mat" localSheetId="1">#REF!</definedName>
    <definedName name="cost_mat">#REF!</definedName>
    <definedName name="Cost_silk">'[7]Cost Data'!$B$5:$J$559</definedName>
    <definedName name="Cost_The_Bay">'[9]Cost Data'!$B$5:$J$500</definedName>
    <definedName name="cost1" localSheetId="1">#REF!</definedName>
    <definedName name="cost1">#REF!</definedName>
    <definedName name="cost10" localSheetId="1">#REF!</definedName>
    <definedName name="cost10">#REF!</definedName>
    <definedName name="cost11" localSheetId="1">#REF!</definedName>
    <definedName name="cost11">#REF!</definedName>
    <definedName name="cost12" localSheetId="1">#REF!</definedName>
    <definedName name="cost12">#REF!</definedName>
    <definedName name="cost13" localSheetId="1">#REF!</definedName>
    <definedName name="cost13">#REF!</definedName>
    <definedName name="cost2" localSheetId="1">#REF!</definedName>
    <definedName name="cost2">#REF!</definedName>
    <definedName name="cost3" localSheetId="1">#REF!</definedName>
    <definedName name="cost3">#REF!</definedName>
    <definedName name="cost4" localSheetId="1">#REF!</definedName>
    <definedName name="cost4">#REF!</definedName>
    <definedName name="cost5" localSheetId="1">#REF!</definedName>
    <definedName name="cost5">#REF!</definedName>
    <definedName name="cost6" localSheetId="1">#REF!</definedName>
    <definedName name="cost6">#REF!</definedName>
    <definedName name="cost7" localSheetId="1">#REF!</definedName>
    <definedName name="cost7">#REF!</definedName>
    <definedName name="cost8" localSheetId="1">#REF!</definedName>
    <definedName name="cost8">#REF!</definedName>
    <definedName name="cost9" localSheetId="1">#REF!</definedName>
    <definedName name="cost9">#REF!</definedName>
    <definedName name="CR_ALL" localSheetId="1">#REF!</definedName>
    <definedName name="CR_ALL">#REF!</definedName>
    <definedName name="CUL" localSheetId="1">#REF!</definedName>
    <definedName name="CUL">#REF!</definedName>
    <definedName name="d">'[5]SH-D'!$C$1:$G$531</definedName>
    <definedName name="DATA" localSheetId="1">#REF!</definedName>
    <definedName name="DATA">#REF!</definedName>
    <definedName name="data10" localSheetId="1">#REF!</definedName>
    <definedName name="data10">#REF!</definedName>
    <definedName name="data4" localSheetId="1">#REF!</definedName>
    <definedName name="data4">#REF!</definedName>
    <definedName name="data84">'[10]Purchase Order'!$E$40</definedName>
    <definedName name="_xlnm.Database" localSheetId="1">[11]EXF!#REF!</definedName>
    <definedName name="_xlnm.Database">[11]EXF!#REF!</definedName>
    <definedName name="DD" localSheetId="1">#N/A</definedName>
    <definedName name="DD">[0]!STOP2:[0]!STOP2E</definedName>
    <definedName name="ddd" hidden="1">{#N/A,#N/A,TRUE,"Str.";#N/A,#N/A,TRUE,"Steel &amp; Roof";#N/A,#N/A,TRUE,"Arc.";#N/A,#N/A,TRUE,"Preliminary";#N/A,#N/A,TRUE,"Sum_Prelim"}</definedName>
    <definedName name="DDDD" localSheetId="1">#REF!</definedName>
    <definedName name="DDDD">#REF!</definedName>
    <definedName name="deee" localSheetId="1">#REF!</definedName>
    <definedName name="deee">#REF!</definedName>
    <definedName name="DF" localSheetId="1">#N/A</definedName>
    <definedName name="DF">[0]!STOP2:[0]!STOP2E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 localSheetId="1">[12]Invoice!#REF!</definedName>
    <definedName name="dflt7">[12]Invoice!#REF!</definedName>
    <definedName name="Dock_shop" localSheetId="1">#REF!</definedName>
    <definedName name="Dock_shop">#REF!</definedName>
    <definedName name="door_frame" localSheetId="1">#REF!</definedName>
    <definedName name="door_frame">#REF!</definedName>
    <definedName name="door_hw" localSheetId="1">#REF!</definedName>
    <definedName name="door_hw">#REF!</definedName>
    <definedName name="drainage" localSheetId="1">#REF!</definedName>
    <definedName name="drainage">#REF!</definedName>
    <definedName name="DSF" localSheetId="1">#N/A</definedName>
    <definedName name="DSF">[0]!FST:([0]!FSB)</definedName>
    <definedName name="e" localSheetId="1">#REF!</definedName>
    <definedName name="e">#REF!</definedName>
    <definedName name="ee" localSheetId="1">#REF!</definedName>
    <definedName name="ee">#REF!</definedName>
    <definedName name="eec" localSheetId="1">#REF!</definedName>
    <definedName name="eec">#REF!</definedName>
    <definedName name="EEE" localSheetId="1">#REF!</definedName>
    <definedName name="EEE">#REF!</definedName>
    <definedName name="ELEMENT__Sanitary_System" localSheetId="1">#REF!</definedName>
    <definedName name="ELEMENT__Sanitary_System">#REF!</definedName>
    <definedName name="elx" localSheetId="1">#REF!</definedName>
    <definedName name="elx">#REF!</definedName>
    <definedName name="ert" localSheetId="1">#REF!</definedName>
    <definedName name="ert">#REF!</definedName>
    <definedName name="Ex_wk_demol" localSheetId="1">#REF!</definedName>
    <definedName name="Ex_wk_demol">#REF!</definedName>
    <definedName name="ex_wk_gen." localSheetId="1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 localSheetId="1">#REF!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 localSheetId="1">#REF!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 localSheetId="1">#REF!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 localSheetId="1">#REF!</definedName>
    <definedName name="Excel_BuiltIn_Print_Area_1_1_1_1_1_1_1">#REF!</definedName>
    <definedName name="Excel_BuiltIn_Print_Area_1_1_1_1_1_1_1_1" localSheetId="1">#REF!</definedName>
    <definedName name="Excel_BuiltIn_Print_Area_1_1_1_1_1_1_1_1">#REF!</definedName>
    <definedName name="Excel_BuiltIn_Print_Area_1_1_1_1_1_1_1_1_1">NA()</definedName>
    <definedName name="Excel_BuiltIn_Print_Area_1_1_1_1_1_1_1_1_1_1" localSheetId="1">#REF!</definedName>
    <definedName name="Excel_BuiltIn_Print_Area_1_1_1_1_1_1_1_1_1_1">#REF!</definedName>
    <definedName name="Excel_BuiltIn_Print_Area_1_1_1_1_1_1_1_1_1_1_1">NA()</definedName>
    <definedName name="Excel_BuiltIn_Print_Area_1_1_1_1_1_1_1_1_1_1_1_1" localSheetId="1">#REF!</definedName>
    <definedName name="Excel_BuiltIn_Print_Area_1_1_1_1_1_1_1_1_1_1_1_1">#REF!</definedName>
    <definedName name="Excel_BuiltIn_Print_Area_1_1_1_1_1_1_1_1_1_1_1_1_1" localSheetId="1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 localSheetId="1">#REF!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 localSheetId="1">#REF!</definedName>
    <definedName name="Excel_BuiltIn_Print_Area_1_1_1_1_1_1_1_1_1_1_1_1_1_1_1_16">#REF!</definedName>
    <definedName name="Excel_BuiltIn_Print_Area_1_1_1_1_1_1_1_1_1_1_1_1_1_1_1_16_1" localSheetId="1">#REF!</definedName>
    <definedName name="Excel_BuiltIn_Print_Area_1_1_1_1_1_1_1_1_1_1_1_1_1_1_1_16_1">#REF!</definedName>
    <definedName name="Excel_BuiltIn_Print_Area_1_1_1_1_1_1_1_1_1_1_1_1_1_1_16" localSheetId="1">#REF!</definedName>
    <definedName name="Excel_BuiltIn_Print_Area_1_1_1_1_1_1_1_1_1_1_1_1_1_1_16">#REF!</definedName>
    <definedName name="Excel_BuiltIn_Print_Area_1_1_1_1_1_1_1_1_1_1_1_1_1_16" localSheetId="1">#REF!</definedName>
    <definedName name="Excel_BuiltIn_Print_Area_1_1_1_1_1_1_1_1_1_1_1_1_1_16">#REF!</definedName>
    <definedName name="Excel_BuiltIn_Print_Area_1_1_1_1_1_1_1_1_1_1_1_1_16" localSheetId="1">#REF!</definedName>
    <definedName name="Excel_BuiltIn_Print_Area_1_1_1_1_1_1_1_1_1_1_1_1_16">#REF!</definedName>
    <definedName name="Excel_BuiltIn_Print_Area_1_1_1_1_1_1_1_1_1_1_16" localSheetId="1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 localSheetId="1">#REF!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 localSheetId="1">#REF!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 localSheetId="1">#REF!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 localSheetId="1">#REF!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 localSheetId="1">#REF!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 localSheetId="1">#REF!</definedName>
    <definedName name="Excel_BuiltIn_Print_Area_11_1_1_1_1">#REF!</definedName>
    <definedName name="Excel_BuiltIn_Print_Area_11_1_1_1_1_1" localSheetId="1">#REF!</definedName>
    <definedName name="Excel_BuiltIn_Print_Area_11_1_1_1_1_1">#REF!</definedName>
    <definedName name="Excel_BuiltIn_Print_Area_11_1_1_1_1_1_1" localSheetId="1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 localSheetId="1">#REF!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 localSheetId="1">#REF!</definedName>
    <definedName name="Excel_BuiltIn_Print_Area_12_1_1_1_1_1">#REF!</definedName>
    <definedName name="Excel_BuiltIn_Print_Area_12_1_1_1_1_1_1" localSheetId="1">#REF!</definedName>
    <definedName name="Excel_BuiltIn_Print_Area_12_1_1_1_1_1_1">#REF!</definedName>
    <definedName name="Excel_BuiltIn_Print_Area_12_1_1_1_1_1_1_1" localSheetId="1">#REF!</definedName>
    <definedName name="Excel_BuiltIn_Print_Area_12_1_1_1_1_1_1_1">#REF!</definedName>
    <definedName name="Excel_BuiltIn_Print_Area_12_1_1_1_1_1_1_1_1" localSheetId="1">#REF!</definedName>
    <definedName name="Excel_BuiltIn_Print_Area_12_1_1_1_1_1_1_1_1">#REF!</definedName>
    <definedName name="Excel_BuiltIn_Print_Area_13_1_1" localSheetId="1">#REF!</definedName>
    <definedName name="Excel_BuiltIn_Print_Area_13_1_1">#REF!</definedName>
    <definedName name="Excel_BuiltIn_Print_Area_13_1_1_1" localSheetId="1">#REF!</definedName>
    <definedName name="Excel_BuiltIn_Print_Area_13_1_1_1">#REF!</definedName>
    <definedName name="Excel_BuiltIn_Print_Area_13_1_1_1_1" localSheetId="1">#REF!</definedName>
    <definedName name="Excel_BuiltIn_Print_Area_13_1_1_1_1">#REF!</definedName>
    <definedName name="Excel_BuiltIn_Print_Area_13_1_1_1_1_1" localSheetId="1">#REF!</definedName>
    <definedName name="Excel_BuiltIn_Print_Area_13_1_1_1_1_1">#REF!</definedName>
    <definedName name="Excel_BuiltIn_Print_Area_13_1_1_1_1_1_1" localSheetId="1">#REF!</definedName>
    <definedName name="Excel_BuiltIn_Print_Area_13_1_1_1_1_1_1">#REF!</definedName>
    <definedName name="Excel_BuiltIn_Print_Area_13_1_1_1_1_1_1_1" localSheetId="1">#REF!</definedName>
    <definedName name="Excel_BuiltIn_Print_Area_13_1_1_1_1_1_1_1">#REF!</definedName>
    <definedName name="Excel_BuiltIn_Print_Area_13_1_1_1_1_1_1_1_1" localSheetId="1">#REF!</definedName>
    <definedName name="Excel_BuiltIn_Print_Area_13_1_1_1_1_1_1_1_1">#REF!</definedName>
    <definedName name="Excel_BuiltIn_Print_Area_13_1_1_1_1_1_1_1_1_1" localSheetId="1">#REF!</definedName>
    <definedName name="Excel_BuiltIn_Print_Area_13_1_1_1_1_1_1_1_1_1">#REF!</definedName>
    <definedName name="Excel_BuiltIn_Print_Area_13_1_1_1_1_1_1_1_1_1_1" localSheetId="1">#REF!</definedName>
    <definedName name="Excel_BuiltIn_Print_Area_13_1_1_1_1_1_1_1_1_1_1">#REF!</definedName>
    <definedName name="Excel_BuiltIn_Print_Area_13_1_1_1_1_1_1_1_1_1_1_1" localSheetId="1">#REF!</definedName>
    <definedName name="Excel_BuiltIn_Print_Area_13_1_1_1_1_1_1_1_1_1_1_1">#REF!</definedName>
    <definedName name="Excel_BuiltIn_Print_Area_13_1_1_1_1_1_1_1_1_1_1_1_1" localSheetId="1">#REF!</definedName>
    <definedName name="Excel_BuiltIn_Print_Area_13_1_1_1_1_1_1_1_1_1_1_1_1">#REF!</definedName>
    <definedName name="Excel_BuiltIn_Print_Area_13_1_1_1_1_1_1_1_1_1_1_1_1_1" localSheetId="1">#REF!</definedName>
    <definedName name="Excel_BuiltIn_Print_Area_13_1_1_1_1_1_1_1_1_1_1_1_1_1">#REF!</definedName>
    <definedName name="Excel_BuiltIn_Print_Area_13_1_1_1_1_1_1_1_1_1_1_1_1_1_1" localSheetId="1">#REF!</definedName>
    <definedName name="Excel_BuiltIn_Print_Area_13_1_1_1_1_1_1_1_1_1_1_1_1_1_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14_1_1_1" localSheetId="1">#REF!</definedName>
    <definedName name="Excel_BuiltIn_Print_Area_14_1_1_1">#REF!</definedName>
    <definedName name="Excel_BuiltIn_Print_Area_14_1_1_1_1" localSheetId="1">#REF!</definedName>
    <definedName name="Excel_BuiltIn_Print_Area_14_1_1_1_1">#REF!</definedName>
    <definedName name="Excel_BuiltIn_Print_Area_14_1_1_1_1_1" localSheetId="1">#REF!</definedName>
    <definedName name="Excel_BuiltIn_Print_Area_14_1_1_1_1_1">#REF!</definedName>
    <definedName name="Excel_BuiltIn_Print_Area_14_1_1_1_1_1_1" localSheetId="1">#REF!</definedName>
    <definedName name="Excel_BuiltIn_Print_Area_14_1_1_1_1_1_1">#REF!</definedName>
    <definedName name="Excel_BuiltIn_Print_Area_14_1_1_1_1_1_1_1" localSheetId="1">#REF!</definedName>
    <definedName name="Excel_BuiltIn_Print_Area_14_1_1_1_1_1_1_1">#REF!</definedName>
    <definedName name="Excel_BuiltIn_Print_Area_14_1_1_1_1_1_1_1_1" localSheetId="1">#REF!</definedName>
    <definedName name="Excel_BuiltIn_Print_Area_14_1_1_1_1_1_1_1_1">#REF!</definedName>
    <definedName name="Excel_BuiltIn_Print_Area_14_1_1_1_1_1_1_1_1_1" localSheetId="1">#REF!</definedName>
    <definedName name="Excel_BuiltIn_Print_Area_14_1_1_1_1_1_1_1_1_1">#REF!</definedName>
    <definedName name="Excel_BuiltIn_Print_Area_14_1_1_1_1_1_1_1_1_1_1" localSheetId="1">#REF!</definedName>
    <definedName name="Excel_BuiltIn_Print_Area_14_1_1_1_1_1_1_1_1_1_1">#REF!</definedName>
    <definedName name="Excel_BuiltIn_Print_Area_14_1_1_1_1_1_1_1_1_1_1_1" localSheetId="1">#REF!</definedName>
    <definedName name="Excel_BuiltIn_Print_Area_14_1_1_1_1_1_1_1_1_1_1_1">#REF!</definedName>
    <definedName name="Excel_BuiltIn_Print_Area_14_1_1_1_1_1_1_1_1_1_1_1_1" localSheetId="1">#REF!</definedName>
    <definedName name="Excel_BuiltIn_Print_Area_14_1_1_1_1_1_1_1_1_1_1_1_1">#REF!</definedName>
    <definedName name="Excel_BuiltIn_Print_Area_14_1_1_1_1_1_1_1_1_1_1_1_1_1" localSheetId="1">#REF!</definedName>
    <definedName name="Excel_BuiltIn_Print_Area_14_1_1_1_1_1_1_1_1_1_1_1_1_1">#REF!</definedName>
    <definedName name="Excel_BuiltIn_Print_Area_14_1_1_1_1_1_1_1_1_1_1_1_1_1_1" localSheetId="1">#REF!</definedName>
    <definedName name="Excel_BuiltIn_Print_Area_14_1_1_1_1_1_1_1_1_1_1_1_1_1_1">#REF!</definedName>
    <definedName name="Excel_BuiltIn_Print_Area_14_1_1_1_1_1_1_1_1_1_1_1_1_1_1_1" localSheetId="1">#REF!</definedName>
    <definedName name="Excel_BuiltIn_Print_Area_14_1_1_1_1_1_1_1_1_1_1_1_1_1_1_1">#REF!</definedName>
    <definedName name="Excel_BuiltIn_Print_Area_14_1_1_1_1_1_1_1_1_1_1_1_1_1_1_1_1" localSheetId="1">#REF!</definedName>
    <definedName name="Excel_BuiltIn_Print_Area_14_1_1_1_1_1_1_1_1_1_1_1_1_1_1_1_1">#REF!</definedName>
    <definedName name="Excel_BuiltIn_Print_Area_14_1_1_1_1_1_1_1_1_1_1_1_1_1_1_1_1_1" localSheetId="1">#REF!</definedName>
    <definedName name="Excel_BuiltIn_Print_Area_14_1_1_1_1_1_1_1_1_1_1_1_1_1_1_1_1_1">#REF!</definedName>
    <definedName name="Excel_BuiltIn_Print_Area_14_1_1_1_1_1_1_1_1_1_1_1_1_1_1_1_1_1_1" localSheetId="1">#REF!</definedName>
    <definedName name="Excel_BuiltIn_Print_Area_14_1_1_1_1_1_1_1_1_1_1_1_1_1_1_1_1_1_1">#REF!</definedName>
    <definedName name="Excel_BuiltIn_Print_Area_14_1_1_1_1_1_1_1_1_1_1_1_1_1_1_1_1_1_1_1" localSheetId="1">#REF!</definedName>
    <definedName name="Excel_BuiltIn_Print_Area_14_1_1_1_1_1_1_1_1_1_1_1_1_1_1_1_1_1_1_1">#REF!</definedName>
    <definedName name="Excel_BuiltIn_Print_Area_15_1" localSheetId="1">#REF!</definedName>
    <definedName name="Excel_BuiltIn_Print_Area_15_1">#REF!</definedName>
    <definedName name="Excel_BuiltIn_Print_Area_15_1_1" localSheetId="1">#REF!</definedName>
    <definedName name="Excel_BuiltIn_Print_Area_15_1_1">#REF!</definedName>
    <definedName name="Excel_BuiltIn_Print_Area_15_1_1_1" localSheetId="1">#REF!</definedName>
    <definedName name="Excel_BuiltIn_Print_Area_15_1_1_1">#REF!</definedName>
    <definedName name="Excel_BuiltIn_Print_Area_15_1_1_1_1" localSheetId="1">#REF!</definedName>
    <definedName name="Excel_BuiltIn_Print_Area_15_1_1_1_1">#REF!</definedName>
    <definedName name="Excel_BuiltIn_Print_Area_15_1_1_1_1_1" localSheetId="1">#REF!</definedName>
    <definedName name="Excel_BuiltIn_Print_Area_15_1_1_1_1_1">#REF!</definedName>
    <definedName name="Excel_BuiltIn_Print_Area_15_1_1_1_1_1_1" localSheetId="1">#REF!</definedName>
    <definedName name="Excel_BuiltIn_Print_Area_15_1_1_1_1_1_1">#REF!</definedName>
    <definedName name="Excel_BuiltIn_Print_Area_15_1_1_1_1_1_1_1" localSheetId="1">#REF!</definedName>
    <definedName name="Excel_BuiltIn_Print_Area_15_1_1_1_1_1_1_1">#REF!</definedName>
    <definedName name="Excel_BuiltIn_Print_Area_15_1_1_1_1_1_1_1_1" localSheetId="1">#REF!</definedName>
    <definedName name="Excel_BuiltIn_Print_Area_15_1_1_1_1_1_1_1_1">#REF!</definedName>
    <definedName name="Excel_BuiltIn_Print_Area_16_1" localSheetId="1">#REF!</definedName>
    <definedName name="Excel_BuiltIn_Print_Area_16_1">#REF!</definedName>
    <definedName name="Excel_BuiltIn_Print_Area_16_1_1" localSheetId="1">#REF!</definedName>
    <definedName name="Excel_BuiltIn_Print_Area_16_1_1">#REF!</definedName>
    <definedName name="Excel_BuiltIn_Print_Area_17" localSheetId="1">#REF!</definedName>
    <definedName name="Excel_BuiltIn_Print_Area_17">#REF!</definedName>
    <definedName name="Excel_BuiltIn_Print_Area_17_1" localSheetId="1">#REF!</definedName>
    <definedName name="Excel_BuiltIn_Print_Area_17_1">#REF!</definedName>
    <definedName name="Excel_BuiltIn_Print_Area_17_1_1" localSheetId="1">#REF!</definedName>
    <definedName name="Excel_BuiltIn_Print_Area_17_1_1">#REF!</definedName>
    <definedName name="Excel_BuiltIn_Print_Area_17_1_1_1" localSheetId="1">#REF!</definedName>
    <definedName name="Excel_BuiltIn_Print_Area_17_1_1_1">#REF!</definedName>
    <definedName name="Excel_BuiltIn_Print_Area_17_1_1_1_1" localSheetId="1">#REF!</definedName>
    <definedName name="Excel_BuiltIn_Print_Area_17_1_1_1_1">#REF!</definedName>
    <definedName name="Excel_BuiltIn_Print_Area_18_1" localSheetId="1">#REF!</definedName>
    <definedName name="Excel_BuiltIn_Print_Area_18_1">#REF!</definedName>
    <definedName name="Excel_BuiltIn_Print_Area_18_1_1" localSheetId="1">#REF!</definedName>
    <definedName name="Excel_BuiltIn_Print_Area_18_1_1">#REF!</definedName>
    <definedName name="Excel_BuiltIn_Print_Area_19_1" localSheetId="1">#REF!</definedName>
    <definedName name="Excel_BuiltIn_Print_Area_19_1">#REF!</definedName>
    <definedName name="Excel_BuiltIn_Print_Area_19_1_1" localSheetId="1">#REF!</definedName>
    <definedName name="Excel_BuiltIn_Print_Area_19_1_1">#REF!</definedName>
    <definedName name="Excel_BuiltIn_Print_Area_19_1_1_1" localSheetId="1">#REF!</definedName>
    <definedName name="Excel_BuiltIn_Print_Area_19_1_1_1">#REF!</definedName>
    <definedName name="Excel_BuiltIn_Print_Area_19_1_1_1_1" localSheetId="1">#REF!</definedName>
    <definedName name="Excel_BuiltIn_Print_Area_19_1_1_1_1">#REF!</definedName>
    <definedName name="Excel_BuiltIn_Print_Area_2" localSheetId="1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 localSheetId="1">#REF!</definedName>
    <definedName name="Excel_BuiltIn_Print_Area_2_1_1_1_1">#REF!</definedName>
    <definedName name="Excel_BuiltIn_Print_Area_2_1_1_1_1_1" localSheetId="1">#REF!</definedName>
    <definedName name="Excel_BuiltIn_Print_Area_2_1_1_1_1_1">#REF!</definedName>
    <definedName name="Excel_BuiltIn_Print_Area_2_1_1_1_1_1_1" localSheetId="1">#REF!</definedName>
    <definedName name="Excel_BuiltIn_Print_Area_2_1_1_1_1_1_1">#REF!</definedName>
    <definedName name="Excel_BuiltIn_Print_Area_2_1_1_1_1_1_1_1" localSheetId="1">#REF!</definedName>
    <definedName name="Excel_BuiltIn_Print_Area_2_1_1_1_1_1_1_1">#REF!</definedName>
    <definedName name="Excel_BuiltIn_Print_Area_2_1_1_1_1_1_1_1_1" localSheetId="1">#REF!</definedName>
    <definedName name="Excel_BuiltIn_Print_Area_2_1_1_1_1_1_1_1_1">#REF!</definedName>
    <definedName name="Excel_BuiltIn_Print_Area_2_1_1_1_1_1_1_1_1_1" localSheetId="1">#REF!</definedName>
    <definedName name="Excel_BuiltIn_Print_Area_2_1_1_1_1_1_1_1_1_1">#REF!</definedName>
    <definedName name="Excel_BuiltIn_Print_Area_2_1_1_1_1_1_1_1_1_1_1" localSheetId="1">#REF!</definedName>
    <definedName name="Excel_BuiltIn_Print_Area_2_1_1_1_1_1_1_1_1_1_1">#REF!</definedName>
    <definedName name="Excel_BuiltIn_Print_Area_2_1_1_1_1_1_1_1_1_1_1_1" localSheetId="1">#REF!</definedName>
    <definedName name="Excel_BuiltIn_Print_Area_2_1_1_1_1_1_1_1_1_1_1_1">#REF!</definedName>
    <definedName name="Excel_BuiltIn_Print_Area_2_1_1_1_1_1_1_1_1_1_1_1_1" localSheetId="1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 localSheetId="1">#REF!</definedName>
    <definedName name="Excel_BuiltIn_Print_Area_20_1">#REF!</definedName>
    <definedName name="Excel_BuiltIn_Print_Area_21_1" localSheetId="1">#REF!</definedName>
    <definedName name="Excel_BuiltIn_Print_Area_21_1">#REF!</definedName>
    <definedName name="Excel_BuiltIn_Print_Area_21_1_1" localSheetId="1">#REF!</definedName>
    <definedName name="Excel_BuiltIn_Print_Area_21_1_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4_1" localSheetId="1">#REF!</definedName>
    <definedName name="Excel_BuiltIn_Print_Area_24_1">#REF!</definedName>
    <definedName name="Excel_BuiltIn_Print_Area_24_1_1" localSheetId="1">#REF!</definedName>
    <definedName name="Excel_BuiltIn_Print_Area_24_1_1">#REF!</definedName>
    <definedName name="Excel_BuiltIn_Print_Area_24_1_1_1" localSheetId="1">#REF!</definedName>
    <definedName name="Excel_BuiltIn_Print_Area_24_1_1_1">#REF!</definedName>
    <definedName name="Excel_BuiltIn_Print_Area_24_1_1_1_1" localSheetId="1">#REF!</definedName>
    <definedName name="Excel_BuiltIn_Print_Area_24_1_1_1_1">#REF!</definedName>
    <definedName name="Excel_BuiltIn_Print_Area_24_1_1_1_1_1" localSheetId="1">#REF!</definedName>
    <definedName name="Excel_BuiltIn_Print_Area_24_1_1_1_1_1">#REF!</definedName>
    <definedName name="Excel_BuiltIn_Print_Area_24_1_1_1_1_1_1" localSheetId="1">#REF!</definedName>
    <definedName name="Excel_BuiltIn_Print_Area_24_1_1_1_1_1_1">#REF!</definedName>
    <definedName name="Excel_BuiltIn_Print_Area_25_1" localSheetId="1">#REF!</definedName>
    <definedName name="Excel_BuiltIn_Print_Area_25_1">#REF!</definedName>
    <definedName name="Excel_BuiltIn_Print_Area_25_1_1" localSheetId="1">#REF!</definedName>
    <definedName name="Excel_BuiltIn_Print_Area_25_1_1">#REF!</definedName>
    <definedName name="Excel_BuiltIn_Print_Area_25_1_1_1" localSheetId="1">#REF!</definedName>
    <definedName name="Excel_BuiltIn_Print_Area_25_1_1_1">#REF!</definedName>
    <definedName name="Excel_BuiltIn_Print_Area_25_1_1_1_1" localSheetId="1">#REF!</definedName>
    <definedName name="Excel_BuiltIn_Print_Area_25_1_1_1_1">#REF!</definedName>
    <definedName name="Excel_BuiltIn_Print_Area_25_1_1_1_1_1" localSheetId="1">#REF!</definedName>
    <definedName name="Excel_BuiltIn_Print_Area_25_1_1_1_1_1">#REF!</definedName>
    <definedName name="Excel_BuiltIn_Print_Area_25_1_1_1_1_1_1" localSheetId="1">#REF!</definedName>
    <definedName name="Excel_BuiltIn_Print_Area_25_1_1_1_1_1_1">#REF!</definedName>
    <definedName name="Excel_BuiltIn_Print_Area_25_1_1_1_1_1_1_1" localSheetId="1">#REF!</definedName>
    <definedName name="Excel_BuiltIn_Print_Area_25_1_1_1_1_1_1_1">#REF!</definedName>
    <definedName name="Excel_BuiltIn_Print_Area_25_1_1_1_1_1_1_1_1" localSheetId="1">#REF!</definedName>
    <definedName name="Excel_BuiltIn_Print_Area_25_1_1_1_1_1_1_1_1">#REF!</definedName>
    <definedName name="Excel_BuiltIn_Print_Area_25_1_1_1_1_1_1_1_1_1" localSheetId="1">#REF!</definedName>
    <definedName name="Excel_BuiltIn_Print_Area_25_1_1_1_1_1_1_1_1_1">#REF!</definedName>
    <definedName name="Excel_BuiltIn_Print_Area_25_1_1_1_1_1_1_1_1_1_1" localSheetId="1">#REF!</definedName>
    <definedName name="Excel_BuiltIn_Print_Area_25_1_1_1_1_1_1_1_1_1_1">#REF!</definedName>
    <definedName name="Excel_BuiltIn_Print_Area_26" localSheetId="1">#REF!</definedName>
    <definedName name="Excel_BuiltIn_Print_Area_26">#REF!</definedName>
    <definedName name="Excel_BuiltIn_Print_Area_26_1" localSheetId="1">#REF!</definedName>
    <definedName name="Excel_BuiltIn_Print_Area_26_1">#REF!</definedName>
    <definedName name="Excel_BuiltIn_Print_Area_26_1_1" localSheetId="1">#REF!</definedName>
    <definedName name="Excel_BuiltIn_Print_Area_26_1_1">#REF!</definedName>
    <definedName name="Excel_BuiltIn_Print_Area_26_1_1_1" localSheetId="1">#REF!</definedName>
    <definedName name="Excel_BuiltIn_Print_Area_26_1_1_1">#REF!</definedName>
    <definedName name="Excel_BuiltIn_Print_Area_26_1_1_1_1" localSheetId="1">#REF!</definedName>
    <definedName name="Excel_BuiltIn_Print_Area_26_1_1_1_1">#REF!</definedName>
    <definedName name="Excel_BuiltIn_Print_Area_27_1" localSheetId="1">#REF!</definedName>
    <definedName name="Excel_BuiltIn_Print_Area_27_1">#REF!</definedName>
    <definedName name="Excel_BuiltIn_Print_Area_27_1_1" localSheetId="1">#REF!</definedName>
    <definedName name="Excel_BuiltIn_Print_Area_27_1_1">#REF!</definedName>
    <definedName name="Excel_BuiltIn_Print_Area_27_1_1_1" localSheetId="1">#REF!</definedName>
    <definedName name="Excel_BuiltIn_Print_Area_27_1_1_1">#REF!</definedName>
    <definedName name="Excel_BuiltIn_Print_Area_28_1" localSheetId="1">#REF!</definedName>
    <definedName name="Excel_BuiltIn_Print_Area_28_1">#REF!</definedName>
    <definedName name="Excel_BuiltIn_Print_Area_3_1" localSheetId="1">#REF!</definedName>
    <definedName name="Excel_BuiltIn_Print_Area_3_1">#REF!</definedName>
    <definedName name="Excel_BuiltIn_Print_Area_3_1_1" localSheetId="1">(#REF!,#REF!)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 localSheetId="1">(#REF!,#REF!)</definedName>
    <definedName name="Excel_BuiltIn_Print_Area_3_1_1_32">(#REF!,#REF!)</definedName>
    <definedName name="Excel_BuiltIn_Print_Area_3_1_1_32_38" localSheetId="1">(#REF!,#REF!)</definedName>
    <definedName name="Excel_BuiltIn_Print_Area_3_1_1_32_38">(#REF!,#REF!)</definedName>
    <definedName name="Excel_BuiltIn_Print_Area_3_1_1_33" localSheetId="1">(#REF!,#REF!)</definedName>
    <definedName name="Excel_BuiltIn_Print_Area_3_1_1_33">(#REF!,#REF!)</definedName>
    <definedName name="Excel_BuiltIn_Print_Area_3_1_1_33_38" localSheetId="1">(#REF!,#REF!)</definedName>
    <definedName name="Excel_BuiltIn_Print_Area_3_1_1_33_38">(#REF!,#REF!)</definedName>
    <definedName name="Excel_BuiltIn_Print_Area_3_1_1_38" localSheetId="1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 localSheetId="1">(#REF!,#REF!)</definedName>
    <definedName name="Excel_BuiltIn_Print_Area_3_1_17">(#REF!,#REF!)</definedName>
    <definedName name="Excel_BuiltIn_Print_Area_3_1_17_32" localSheetId="1">(#REF!,#REF!)</definedName>
    <definedName name="Excel_BuiltIn_Print_Area_3_1_17_32">(#REF!,#REF!)</definedName>
    <definedName name="Excel_BuiltIn_Print_Area_3_1_17_32_38" localSheetId="1">(#REF!,#REF!)</definedName>
    <definedName name="Excel_BuiltIn_Print_Area_3_1_17_32_38">(#REF!,#REF!)</definedName>
    <definedName name="Excel_BuiltIn_Print_Area_3_1_17_33" localSheetId="1">(#REF!,#REF!)</definedName>
    <definedName name="Excel_BuiltIn_Print_Area_3_1_17_33">(#REF!,#REF!)</definedName>
    <definedName name="Excel_BuiltIn_Print_Area_3_1_17_33_38" localSheetId="1">(#REF!,#REF!)</definedName>
    <definedName name="Excel_BuiltIn_Print_Area_3_1_17_33_38">(#REF!,#REF!)</definedName>
    <definedName name="Excel_BuiltIn_Print_Area_3_1_17_38" localSheetId="1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 localSheetId="1">#REF!</definedName>
    <definedName name="Excel_BuiltIn_Print_Area_30_1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 localSheetId="1">#REF!</definedName>
    <definedName name="Excel_BuiltIn_Print_Area_4_1_1_1_1_1_1_1_1_1_1_1_1_1_1">#REF!</definedName>
    <definedName name="Excel_BuiltIn_Print_Area_4_1_1_1_1_1_1_1_1_1_1_1_1_1_1_1" localSheetId="1">#REF!</definedName>
    <definedName name="Excel_BuiltIn_Print_Area_4_1_1_1_1_1_1_1_1_1_1_1_1_1_1_1">#REF!</definedName>
    <definedName name="Excel_BuiltIn_Print_Area_4_1_1_1_1_1_1_1_1_1_1_1_1_1_1_1_1" localSheetId="1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 localSheetId="1">#REF!</definedName>
    <definedName name="Excel_BuiltIn_Print_Area_44_1">#REF!</definedName>
    <definedName name="Excel_BuiltIn_Print_Area_45_1" localSheetId="1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 localSheetId="1">#REF!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 localSheetId="1">#REF!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 localSheetId="1">#REF!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 localSheetId="1">#REF!</definedName>
    <definedName name="Excel_BuiltIn_Print_Area_8_1">#REF!</definedName>
    <definedName name="Excel_BuiltIn_Print_Area_8_1_1" localSheetId="1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 localSheetId="1">#REF!</definedName>
    <definedName name="Excel_BuiltIn_Print_Area_8_1_1_1_1_1_1">#REF!</definedName>
    <definedName name="Excel_BuiltIn_Print_Area_8_1_1_1_1_1_1_1" localSheetId="1">#REF!</definedName>
    <definedName name="Excel_BuiltIn_Print_Area_8_1_1_1_1_1_1_1">#REF!</definedName>
    <definedName name="Excel_BuiltIn_Print_Area_8_1_1_1_1_1_1_1_1" localSheetId="1">#REF!</definedName>
    <definedName name="Excel_BuiltIn_Print_Area_8_1_1_1_1_1_1_1_1">#REF!</definedName>
    <definedName name="Excel_BuiltIn_Print_Area_8_1_1_1_1_1_1_1_1_1" localSheetId="1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 localSheetId="1">#REF!</definedName>
    <definedName name="Excel_BuiltIn_Print_Area_9_1_1_1_1_1_1">#REF!</definedName>
    <definedName name="Excel_BuiltIn_Print_Area_9_1_1_1_1_1_1_1" localSheetId="1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 localSheetId="1">#REF!</definedName>
    <definedName name="Excel_BuiltIn_Print_Titles_1_1_1">#REF!</definedName>
    <definedName name="Excel_BuiltIn_Print_Titles_1_1_1_1">"$#REF!.$A$1:$IE$21"</definedName>
    <definedName name="Excel_BuiltIn_Print_Titles_10" localSheetId="1">#REF!</definedName>
    <definedName name="Excel_BuiltIn_Print_Titles_10">#REF!</definedName>
    <definedName name="Excel_BuiltIn_Print_Titles_10_1" localSheetId="1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 localSheetId="1">#REF!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 localSheetId="1">#REF!</definedName>
    <definedName name="Excel_BuiltIn_Print_Titles_12">#REF!</definedName>
    <definedName name="Excel_BuiltIn_Print_Titles_12_1" localSheetId="1">#REF!</definedName>
    <definedName name="Excel_BuiltIn_Print_Titles_12_1">#REF!</definedName>
    <definedName name="Excel_BuiltIn_Print_Titles_12_1_1">"$#REF!.$A$2:$FH$119"</definedName>
    <definedName name="Excel_BuiltIn_Print_Titles_13_1_1" localSheetId="1">#REF!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 localSheetId="1">#REF!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 localSheetId="1">#REF!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 localSheetId="1">#REF!</definedName>
    <definedName name="Excel_BuiltIn_Print_Titles_32">#REF!</definedName>
    <definedName name="Excel_BuiltIn_Print_Titles_33" localSheetId="1">#REF!</definedName>
    <definedName name="Excel_BuiltIn_Print_Titles_33">#REF!</definedName>
    <definedName name="Excel_BuiltIn_Print_Titles_34" localSheetId="1">#REF!</definedName>
    <definedName name="Excel_BuiltIn_Print_Titles_34">#REF!</definedName>
    <definedName name="Excel_BuiltIn_Print_Titles_35" localSheetId="1">#REF!</definedName>
    <definedName name="Excel_BuiltIn_Print_Titles_35">#REF!</definedName>
    <definedName name="Excel_BuiltIn_Print_Titles_4" localSheetId="1">#REF!</definedName>
    <definedName name="Excel_BuiltIn_Print_Titles_4">#REF!</definedName>
    <definedName name="Excel_BuiltIn_Print_Titles_4_1" localSheetId="1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 localSheetId="1">#REF!</definedName>
    <definedName name="Excel_BuiltIn_Print_Titles_4_1_1_1_1_1">#REF!</definedName>
    <definedName name="Excel_BuiltIn_Print_Titles_44_1" localSheetId="1">#REF!</definedName>
    <definedName name="Excel_BuiltIn_Print_Titles_44_1">#REF!</definedName>
    <definedName name="Excel_BuiltIn_Print_Titles_45_1" localSheetId="1">#REF!</definedName>
    <definedName name="Excel_BuiltIn_Print_Titles_45_1">#REF!</definedName>
    <definedName name="Excel_BuiltIn_Print_Titles_5_1" localSheetId="1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 localSheetId="1">#REF!</definedName>
    <definedName name="Excel_BuiltIn_Print_Titles_6_1">#REF!</definedName>
    <definedName name="Excel_BuiltIn_Print_Titles_6_1_1">NA()</definedName>
    <definedName name="Excel_BuiltIn_Print_Titles_6_1_1_1_1_1" localSheetId="1">#REF!</definedName>
    <definedName name="Excel_BuiltIn_Print_Titles_6_1_1_1_1_1">#REF!</definedName>
    <definedName name="Excel_BuiltIn_Print_Titles_7" localSheetId="1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 localSheetId="1">#REF!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 localSheetId="1">#REF!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 localSheetId="1">#REF!</definedName>
    <definedName name="Excel_BuiltIn_Print_Titles_9_1">#REF!</definedName>
    <definedName name="Excel_BuiltIn_Print_Titles_9_1_1" localSheetId="1">#REF!</definedName>
    <definedName name="Excel_BuiltIn_Print_Titles_9_1_1">#REF!</definedName>
    <definedName name="Excel_BuiltIn_Print_Titles_9_1_1_1" localSheetId="1">#REF!</definedName>
    <definedName name="Excel_BuiltIn_Print_Titles_9_1_1_1">#REF!</definedName>
    <definedName name="Excel_BuiltIn_Print_Titles_9_1_1_1_1" localSheetId="1">#REF!</definedName>
    <definedName name="Excel_BuiltIn_Print_Titles_9_1_1_1_1">#REF!</definedName>
    <definedName name="EXT_LAB" localSheetId="1">#REF!</definedName>
    <definedName name="EXT_LAB">#REF!</definedName>
    <definedName name="EXT_MAT" localSheetId="1">#REF!</definedName>
    <definedName name="EXT_MAT">#REF!</definedName>
    <definedName name="_xlnm.Extract" localSheetId="1">#REF!</definedName>
    <definedName name="_xlnm.Extract">#REF!</definedName>
    <definedName name="f" localSheetId="1">#REF!</definedName>
    <definedName name="f">#REF!</definedName>
    <definedName name="F_S" localSheetId="1">#REF!</definedName>
    <definedName name="F_S">#REF!</definedName>
    <definedName name="F_SL" localSheetId="1">#N/A</definedName>
    <definedName name="F_SL">[0]!FST:([0]!FSB)</definedName>
    <definedName name="f2_beam" localSheetId="1">#REF!</definedName>
    <definedName name="f2_beam">#REF!</definedName>
    <definedName name="f2_slab" localSheetId="1">#REF!</definedName>
    <definedName name="f2_slab">#REF!</definedName>
    <definedName name="fa" localSheetId="1">#REF!</definedName>
    <definedName name="fa">#REF!</definedName>
    <definedName name="FACTOR" localSheetId="1">#REF!</definedName>
    <definedName name="FACTOR">#REF!</definedName>
    <definedName name="FACTORY" hidden="1">{#N/A,#N/A,TRUE,"SUM";#N/A,#N/A,TRUE,"EE";#N/A,#N/A,TRUE,"AC";#N/A,#N/A,TRUE,"SN"}</definedName>
    <definedName name="ffd" localSheetId="1">#REF!</definedName>
    <definedName name="ffd">#REF!</definedName>
    <definedName name="fff">"'file://Admin36/d/PROJECT -   SLG/ทั่วไป/BOQ-พื้น-st.louis-bg.xls'#$Fl.$#REF!$#REF!:$#REF!$#REF!"</definedName>
    <definedName name="fffd" localSheetId="1">#REF!</definedName>
    <definedName name="fffd">#REF!</definedName>
    <definedName name="ffffd" hidden="1">{#N/A,#N/A,TRUE,"SUM";#N/A,#N/A,TRUE,"EE";#N/A,#N/A,TRUE,"AC";#N/A,#N/A,TRUE,"SN"}</definedName>
    <definedName name="fffff" localSheetId="1">#REF!</definedName>
    <definedName name="fffff">#REF!</definedName>
    <definedName name="fgff" hidden="1">{#N/A,#N/A,TRUE,"SUM";#N/A,#N/A,TRUE,"EE";#N/A,#N/A,TRUE,"AC";#N/A,#N/A,TRUE,"SN"}</definedName>
    <definedName name="FIT" localSheetId="1">#REF!</definedName>
    <definedName name="FIT">#REF!</definedName>
    <definedName name="FITFS" localSheetId="1">#REF!</definedName>
    <definedName name="FITFS">#REF!</definedName>
    <definedName name="FITT" localSheetId="1">#REF!</definedName>
    <definedName name="FITT">#REF!</definedName>
    <definedName name="floor" localSheetId="1">#REF!</definedName>
    <definedName name="floor">#REF!</definedName>
    <definedName name="FOR" localSheetId="1">#N/A</definedName>
    <definedName name="FOR">[0]!STOP2:[0]!STOP2E</definedName>
    <definedName name="Formula">"$#REF!.$#REF!$#REF!:$#REF!$#REF!"</definedName>
    <definedName name="FR" localSheetId="1">#REF!</definedName>
    <definedName name="FR">#REF!</definedName>
    <definedName name="FSB" localSheetId="1">#REF!</definedName>
    <definedName name="FSB">#REF!</definedName>
    <definedName name="FSDATA" localSheetId="1">#REF!</definedName>
    <definedName name="FSDATA">#REF!</definedName>
    <definedName name="FST" localSheetId="1">#REF!</definedName>
    <definedName name="FST">#REF!</definedName>
    <definedName name="FT" localSheetId="1">[15]AC!#REF!</definedName>
    <definedName name="FT">[15]AC!#REF!</definedName>
    <definedName name="g" localSheetId="1">#REF!</definedName>
    <definedName name="g">#REF!</definedName>
    <definedName name="gf_slab" localSheetId="1">#REF!</definedName>
    <definedName name="gf_slab">#REF!</definedName>
    <definedName name="GGGGG" hidden="1">{#N/A,#N/A,TRUE,"SUM";#N/A,#N/A,TRUE,"EE";#N/A,#N/A,TRUE,"AC";#N/A,#N/A,TRUE,"SN"}</definedName>
    <definedName name="gh" localSheetId="1">#REF!</definedName>
    <definedName name="gh">#REF!</definedName>
    <definedName name="GIU" localSheetId="1">#REF!</definedName>
    <definedName name="GIU">#REF!</definedName>
    <definedName name="GRAND" localSheetId="1">'[16]Book 1 Summary'!#REF!</definedName>
    <definedName name="GRAND">'[16]Book 1 Summary'!#REF!</definedName>
    <definedName name="GrandTotal" localSheetId="1">[17]Quotation!#REF!</definedName>
    <definedName name="GrandTotal">[17]Quotation!#REF!</definedName>
    <definedName name="GREASE" localSheetId="1">#REF!</definedName>
    <definedName name="GREASE">#REF!</definedName>
    <definedName name="GS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 localSheetId="1">#REF!</definedName>
    <definedName name="HAJIME">#REF!</definedName>
    <definedName name="HHHHHH" hidden="1">{#N/A,#N/A,TRUE,"SUM";#N/A,#N/A,TRUE,"EE";#N/A,#N/A,TRUE,"AC";#N/A,#N/A,TRUE,"SN"}</definedName>
    <definedName name="hmom" hidden="1">{#N/A,#N/A,TRUE,"SUM";#N/A,#N/A,TRUE,"EE";#N/A,#N/A,TRUE,"AC";#N/A,#N/A,TRUE,"SN"}</definedName>
    <definedName name="HOLLOW" localSheetId="1">#REF!</definedName>
    <definedName name="HOLLOW">#REF!</definedName>
    <definedName name="HTML_CodePage" hidden="1">874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 localSheetId="1">#REF!</definedName>
    <definedName name="i">#REF!</definedName>
    <definedName name="i7y" localSheetId="1">#REF!</definedName>
    <definedName name="i7y">#REF!</definedName>
    <definedName name="ie" localSheetId="1">#REF!</definedName>
    <definedName name="ie">#REF!</definedName>
    <definedName name="ii" localSheetId="1">#REF!</definedName>
    <definedName name="ii">#REF!</definedName>
    <definedName name="insit_conc" localSheetId="1">#REF!</definedName>
    <definedName name="insit_conc">#REF!</definedName>
    <definedName name="INSU" localSheetId="1">#REF!</definedName>
    <definedName name="INSU">#REF!</definedName>
    <definedName name="INSU_2" localSheetId="1">#REF!</definedName>
    <definedName name="INSU_2">#REF!</definedName>
    <definedName name="ITEM" localSheetId="1">#REF!</definedName>
    <definedName name="ITEM">#REF!</definedName>
    <definedName name="jhfuh" localSheetId="1">#REF!</definedName>
    <definedName name="jhfuh">#REF!</definedName>
    <definedName name="jk" localSheetId="1">#REF!</definedName>
    <definedName name="jk">#REF!</definedName>
    <definedName name="jy" localSheetId="1">#REF!</definedName>
    <definedName name="jy">#REF!</definedName>
    <definedName name="KOP" localSheetId="1">#REF!</definedName>
    <definedName name="KOP">#REF!</definedName>
    <definedName name="KOUNT" localSheetId="1">#REF!</definedName>
    <definedName name="KOUNT">#REF!</definedName>
    <definedName name="ku" localSheetId="1">#REF!</definedName>
    <definedName name="ku">#REF!</definedName>
    <definedName name="L" localSheetId="0">#REF!</definedName>
    <definedName name="L" localSheetId="1">#REF!</definedName>
    <definedName name="L">#REF!</definedName>
    <definedName name="L_UNIT" localSheetId="1">#REF!</definedName>
    <definedName name="L_UNIT">#REF!</definedName>
    <definedName name="LABO" localSheetId="1">#REF!</definedName>
    <definedName name="LABO">#REF!</definedName>
    <definedName name="lady">"Picture 223"</definedName>
    <definedName name="li" localSheetId="1">#REF!</definedName>
    <definedName name="li">#REF!</definedName>
    <definedName name="ll" localSheetId="1">#REF!</definedName>
    <definedName name="ll">#REF!</definedName>
    <definedName name="LLOOO" localSheetId="1">#REF!</definedName>
    <definedName name="LLOOO">#REF!</definedName>
    <definedName name="M" localSheetId="1">หมวดครุภัณฑ์!HAJIME:[18]!OWARI</definedName>
    <definedName name="M">HAJIME:[18]!OWARI</definedName>
    <definedName name="M__PGUP_7__U_._">#N/A</definedName>
    <definedName name="M_UNIT" localSheetId="1">#REF!</definedName>
    <definedName name="M_UNIT">#REF!</definedName>
    <definedName name="Main" localSheetId="1">#N/A</definedName>
    <definedName name="Main">[0]!STOP:[0]!STOPE</definedName>
    <definedName name="MandE_LAB" localSheetId="1">#REF!</definedName>
    <definedName name="MandE_LAB">#REF!</definedName>
    <definedName name="MandE_MAT" localSheetId="1">#REF!</definedName>
    <definedName name="MandE_MAT">#REF!</definedName>
    <definedName name="Mason" localSheetId="1">#REF!</definedName>
    <definedName name="Mason">#REF!</definedName>
    <definedName name="Meinhardt__Thailand__Ltd." localSheetId="1">#REF!</definedName>
    <definedName name="Meinhardt__Thailand__Ltd.">#REF!</definedName>
    <definedName name="MEZZ_TOP" localSheetId="1">#REF!</definedName>
    <definedName name="MEZZ_TOP">#REF!</definedName>
    <definedName name="misc" localSheetId="1">#REF!</definedName>
    <definedName name="misc">#REF!</definedName>
    <definedName name="misc_struc" localSheetId="1">#REF!</definedName>
    <definedName name="misc_struc">#REF!</definedName>
    <definedName name="MP" localSheetId="1">#REF!</definedName>
    <definedName name="MP">#REF!</definedName>
    <definedName name="name" localSheetId="1">#REF!</definedName>
    <definedName name="name">#REF!</definedName>
    <definedName name="name5" localSheetId="1">#REF!</definedName>
    <definedName name="name5">#REF!</definedName>
    <definedName name="name6" localSheetId="1">#REF!</definedName>
    <definedName name="name6">#REF!</definedName>
    <definedName name="names" localSheetId="1">#REF!</definedName>
    <definedName name="names">#REF!</definedName>
    <definedName name="no" localSheetId="1">#REF!</definedName>
    <definedName name="no">#REF!</definedName>
    <definedName name="no.3" localSheetId="1">#REF!</definedName>
    <definedName name="no.3">#REF!</definedName>
    <definedName name="NOIFS" localSheetId="1">#REF!</definedName>
    <definedName name="NOIFS">#REF!</definedName>
    <definedName name="NOIP" localSheetId="1">#REF!</definedName>
    <definedName name="NOIP">#REF!</definedName>
    <definedName name="NOIT" localSheetId="1">#REF!</definedName>
    <definedName name="NOIT">#REF!</definedName>
    <definedName name="NOMFS" localSheetId="1">#REF!</definedName>
    <definedName name="NOMFS">#REF!</definedName>
    <definedName name="NOMP" localSheetId="1">#REF!</definedName>
    <definedName name="NOMP">#REF!</definedName>
    <definedName name="NOMT" localSheetId="1">#REF!</definedName>
    <definedName name="NOMT">#REF!</definedName>
    <definedName name="NUMBER" localSheetId="1">#REF!</definedName>
    <definedName name="NUMBER">#REF!</definedName>
    <definedName name="NYA1C" localSheetId="1">#REF!</definedName>
    <definedName name="NYA1C">#REF!</definedName>
    <definedName name="NYM2C" localSheetId="1">#REF!</definedName>
    <definedName name="NYM2C">#REF!</definedName>
    <definedName name="O">"$#REF!.$#REF!$#REF!:$#REF!$#REF!"</definedName>
    <definedName name="OAD" localSheetId="1">#REF!</definedName>
    <definedName name="OAD">#REF!</definedName>
    <definedName name="OIL" localSheetId="1">หมวดครุภัณฑ์!HAJIME:[18]!OWARI</definedName>
    <definedName name="OIL">HAJIME:[18]!OWARI</definedName>
    <definedName name="op" localSheetId="1">#REF!</definedName>
    <definedName name="op">#REF!</definedName>
    <definedName name="OTHER_LAB" localSheetId="1">#REF!</definedName>
    <definedName name="OTHER_LAB">#REF!</definedName>
    <definedName name="OTHER_MAT" localSheetId="1">#REF!</definedName>
    <definedName name="OTHER_MAT">#REF!</definedName>
    <definedName name="Out">"$#REF!.$#REF!$#REF!:$#REF!$#REF!"</definedName>
    <definedName name="OWARI" localSheetId="1">#REF!</definedName>
    <definedName name="OWARI">#REF!</definedName>
    <definedName name="P">"$#REF!.$#REF!$#REF!:$#REF!$#REF!"</definedName>
    <definedName name="p_d" localSheetId="1">#REF!</definedName>
    <definedName name="p_d">#REF!</definedName>
    <definedName name="p_d1" localSheetId="1">#REF!</definedName>
    <definedName name="p_d1">#REF!</definedName>
    <definedName name="pageonetotal" localSheetId="1">#REF!</definedName>
    <definedName name="pageonetotal">#REF!</definedName>
    <definedName name="pagethreetotal" localSheetId="1">#REF!</definedName>
    <definedName name="pagethreetotal">#REF!</definedName>
    <definedName name="pagetwototal" localSheetId="1">#REF!</definedName>
    <definedName name="pagetwototal">#REF!</definedName>
    <definedName name="PAIN" localSheetId="1">#REF!</definedName>
    <definedName name="PAIN">#REF!</definedName>
    <definedName name="PART" localSheetId="1">[19]Sheet1!#REF!</definedName>
    <definedName name="PART">[19]Sheet1!#REF!</definedName>
    <definedName name="partition" localSheetId="1">#REF!</definedName>
    <definedName name="partition">#REF!</definedName>
    <definedName name="pavement" localSheetId="1">#REF!</definedName>
    <definedName name="pavement">#REF!</definedName>
    <definedName name="PF_S" localSheetId="1">#REF!</definedName>
    <definedName name="PF_S">#REF!</definedName>
    <definedName name="PIL" localSheetId="1">#REF!</definedName>
    <definedName name="PIL">#REF!</definedName>
    <definedName name="PIP" localSheetId="1">#REF!</definedName>
    <definedName name="PIP">#REF!</definedName>
    <definedName name="PIPE" localSheetId="1">#REF!</definedName>
    <definedName name="PIPE">#REF!</definedName>
    <definedName name="PLAT" localSheetId="1">#REF!</definedName>
    <definedName name="PLAT">#REF!</definedName>
    <definedName name="PLP" localSheetId="1">#REF!</definedName>
    <definedName name="PLP">#REF!</definedName>
    <definedName name="pnt" localSheetId="1">#REF!</definedName>
    <definedName name="pnt">#REF!</definedName>
    <definedName name="PRE_LAB" localSheetId="1">#REF!</definedName>
    <definedName name="PRE_LAB">#REF!</definedName>
    <definedName name="PRE_MAT" localSheetId="1">#REF!</definedName>
    <definedName name="PRE_MAT">#REF!</definedName>
    <definedName name="PREBEAM" localSheetId="1">#REF!</definedName>
    <definedName name="PREBEAM">#REF!</definedName>
    <definedName name="prelim" localSheetId="1">#REF!</definedName>
    <definedName name="prelim">#REF!</definedName>
    <definedName name="preliminary" localSheetId="1">#REF!</definedName>
    <definedName name="preliminary">#REF!</definedName>
    <definedName name="pri" hidden="1">{#N/A,#N/A,TRUE,"Str.";#N/A,#N/A,TRUE,"Steel &amp; Roof";#N/A,#N/A,TRUE,"Arc.";#N/A,#N/A,TRUE,"Preliminary";#N/A,#N/A,TRUE,"Sum_Prelim"}</definedName>
    <definedName name="PRINT" localSheetId="1">#REF!</definedName>
    <definedName name="PRINT">#REF!</definedName>
    <definedName name="_xlnm.Print_Area" localSheetId="0">'ปร.4 EE อาคร SCI PARK'!$A$1:$J$175</definedName>
    <definedName name="_xlnm.Print_Area" localSheetId="1">หมวดครุภัณฑ์!$A$1:$J$37</definedName>
    <definedName name="_xlnm.Print_Area">#REF!</definedName>
    <definedName name="PRINT_AREA_MI" localSheetId="1">#REF!</definedName>
    <definedName name="PRINT_AREA_MI">#REF!</definedName>
    <definedName name="Print_Area_MI___0" localSheetId="1">#REF!</definedName>
    <definedName name="Print_Area_MI___0">#REF!</definedName>
    <definedName name="Print_Area_MI___4" localSheetId="1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0">'ปร.4 EE อาคร SCI PARK'!$6:$7</definedName>
    <definedName name="_xlnm.Print_Titles" localSheetId="1">หมวดครุภัณฑ์!$6:$7</definedName>
    <definedName name="_xlnm.Print_Titles">[20]Sheet1!$A$1:$IV$4</definedName>
    <definedName name="Print_Titles_MI" localSheetId="1">#REF!</definedName>
    <definedName name="Print_Titles_MI">#REF!</definedName>
    <definedName name="Print_Titles_MI___4" localSheetId="1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 localSheetId="1">#REF!</definedName>
    <definedName name="PROJECT_NAME____Capsugel_Relocation_Project">#REF!</definedName>
    <definedName name="PUP" localSheetId="1">#REF!</definedName>
    <definedName name="PUP">#REF!</definedName>
    <definedName name="pvc" localSheetId="1">#REF!</definedName>
    <definedName name="pvc">#REF!</definedName>
    <definedName name="q_ty" localSheetId="1">#REF!</definedName>
    <definedName name="q_ty">#REF!</definedName>
    <definedName name="qqq" localSheetId="1">#REF!</definedName>
    <definedName name="qqq">#REF!</definedName>
    <definedName name="qty" localSheetId="1">#REF!</definedName>
    <definedName name="qty">#REF!</definedName>
    <definedName name="R_UNIT" localSheetId="1">#REF!</definedName>
    <definedName name="R_UNIT">#REF!</definedName>
    <definedName name="RAMP_TOP" localSheetId="1">#REF!</definedName>
    <definedName name="RAMP_TOP">#REF!</definedName>
    <definedName name="RATE" localSheetId="1">#REF!</definedName>
    <definedName name="RATE">#REF!</definedName>
    <definedName name="RC_GUTTER" localSheetId="1">#REF!</definedName>
    <definedName name="RC_GUTTER">#REF!</definedName>
    <definedName name="RDU" localSheetId="1">#REF!</definedName>
    <definedName name="RDU">#REF!</definedName>
    <definedName name="rec" localSheetId="1">'[21]SAN REDUCED 1'!#REF!</definedName>
    <definedName name="rec">'[21]SAN REDUCED 1'!#REF!</definedName>
    <definedName name="record" localSheetId="1">#REF!</definedName>
    <definedName name="record">#REF!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 localSheetId="1">#REF!</definedName>
    <definedName name="ResPricing">#REF!</definedName>
    <definedName name="RESULT" localSheetId="1">#REF!</definedName>
    <definedName name="RESULT">#REF!</definedName>
    <definedName name="Rf">"$#REF!.$#REF!$#REF!:$#REF!$#REF!"</definedName>
    <definedName name="RFSL" localSheetId="1">#REF!</definedName>
    <definedName name="RFSL">#REF!</definedName>
    <definedName name="rg" localSheetId="1">#REF!</definedName>
    <definedName name="rg">#REF!</definedName>
    <definedName name="RINSU" localSheetId="1">#REF!</definedName>
    <definedName name="RINSU">#REF!</definedName>
    <definedName name="RLABO" localSheetId="1">#REF!</definedName>
    <definedName name="RLABO">#REF!</definedName>
    <definedName name="RMISC" localSheetId="1">#REF!</definedName>
    <definedName name="RMISC">#REF!</definedName>
    <definedName name="RNAME" localSheetId="1">#REF!</definedName>
    <definedName name="RNAME">#REF!</definedName>
    <definedName name="Road" localSheetId="1">#REF!</definedName>
    <definedName name="Road">#REF!</definedName>
    <definedName name="Roof_Tank" localSheetId="0">#REF!</definedName>
    <definedName name="Roof_Tank" localSheetId="1">#REF!</definedName>
    <definedName name="Roof_Tank">#REF!</definedName>
    <definedName name="ROOF_TOP" localSheetId="1">#REF!</definedName>
    <definedName name="ROOF_TOP">#REF!</definedName>
    <definedName name="Roofing_PLot_13_total" localSheetId="1">'[23]QUANTITY COMPARISON'!#REF!</definedName>
    <definedName name="Roofing_PLot_13_total">'[23]QUANTITY COMPARISON'!#REF!</definedName>
    <definedName name="ROOFWORK" localSheetId="1">#REF!</definedName>
    <definedName name="ROOFWORK">#REF!</definedName>
    <definedName name="ROUND" localSheetId="1">#REF!</definedName>
    <definedName name="ROUND">#REF!</definedName>
    <definedName name="ROUNDL" localSheetId="1">#REF!</definedName>
    <definedName name="ROUNDL">#REF!</definedName>
    <definedName name="ROUNDM" localSheetId="1">#REF!</definedName>
    <definedName name="ROUNDM">#REF!</definedName>
    <definedName name="RPAIN" localSheetId="1">#REF!</definedName>
    <definedName name="RPAIN">#REF!</definedName>
    <definedName name="rr" localSheetId="1">#REF!</definedName>
    <definedName name="rr">#REF!</definedName>
    <definedName name="rrwre" localSheetId="1">#REF!</definedName>
    <definedName name="rrwre">#REF!</definedName>
    <definedName name="rsd" localSheetId="1">#REF!</definedName>
    <definedName name="rsd">#REF!</definedName>
    <definedName name="RSLEE" localSheetId="1">#REF!</definedName>
    <definedName name="RSLEE">#REF!</definedName>
    <definedName name="RSUBT" localSheetId="1">#REF!</definedName>
    <definedName name="RSUBT">#REF!</definedName>
    <definedName name="RSUM1" localSheetId="1">#REF!</definedName>
    <definedName name="RSUM1">#REF!</definedName>
    <definedName name="RSUM2" localSheetId="1">#REF!</definedName>
    <definedName name="RSUM2">#REF!</definedName>
    <definedName name="RSUM3" localSheetId="1">#REF!</definedName>
    <definedName name="RSUM3">#REF!</definedName>
    <definedName name="RTEST" localSheetId="1">#REF!</definedName>
    <definedName name="RTEST">#REF!</definedName>
    <definedName name="rw" localSheetId="1">#REF!</definedName>
    <definedName name="rw">#REF!</definedName>
    <definedName name="s" localSheetId="1">#REF!</definedName>
    <definedName name="s">#REF!</definedName>
    <definedName name="S_D_S_D___D__AP">#N/A</definedName>
    <definedName name="SAM" localSheetId="1">#REF!</definedName>
    <definedName name="SAM">#REF!</definedName>
    <definedName name="SAVE" localSheetId="1">#REF!</definedName>
    <definedName name="SAVE">#REF!</definedName>
    <definedName name="SCE" localSheetId="1">#REF!</definedName>
    <definedName name="SCE">#REF!</definedName>
    <definedName name="SD" localSheetId="1">หมวดครุภัณฑ์!FST:(หมวดครุภัณฑ์!FSB)</definedName>
    <definedName name="SD">FST:(FSB)</definedName>
    <definedName name="sf" localSheetId="1">#REF!</definedName>
    <definedName name="sf">#REF!</definedName>
    <definedName name="SFL" localSheetId="1">#REF!</definedName>
    <definedName name="SFL">#REF!</definedName>
    <definedName name="SIGNAGE" localSheetId="1">#REF!</definedName>
    <definedName name="SIGNAGE">#REF!</definedName>
    <definedName name="SLEE" localSheetId="1">#REF!</definedName>
    <definedName name="SLEE">#REF!</definedName>
    <definedName name="SN">"$#REF!.$#REF!$#REF!:$#REF!$#REF!"</definedName>
    <definedName name="SOH" localSheetId="1">#REF!</definedName>
    <definedName name="SOH">#REF!</definedName>
    <definedName name="SSE" localSheetId="1">#REF!</definedName>
    <definedName name="SSE">#REF!</definedName>
    <definedName name="sss" localSheetId="1">#REF!</definedName>
    <definedName name="sss">#REF!</definedName>
    <definedName name="sssss" localSheetId="1">#REF!</definedName>
    <definedName name="sssss">#REF!</definedName>
    <definedName name="ST_GUT" localSheetId="1">#REF!</definedName>
    <definedName name="ST_GUT">#REF!</definedName>
    <definedName name="ST_ROOF" localSheetId="1">#REF!</definedName>
    <definedName name="ST_ROOF">#REF!</definedName>
    <definedName name="START2" localSheetId="1">#REF!</definedName>
    <definedName name="START2">#REF!</definedName>
    <definedName name="stc" localSheetId="1">หมวดครุภัณฑ์!HAJIME:หมวดครุภัณฑ์!OWARI</definedName>
    <definedName name="stc">HAJIME:OWARI</definedName>
    <definedName name="STOP" localSheetId="1">#REF!</definedName>
    <definedName name="STOP">#REF!</definedName>
    <definedName name="STOP2" localSheetId="1">#REF!</definedName>
    <definedName name="STOP2">#REF!</definedName>
    <definedName name="STOP2E" localSheetId="1">#REF!</definedName>
    <definedName name="STOP2E">#REF!</definedName>
    <definedName name="STOPE" localSheetId="1">#REF!</definedName>
    <definedName name="STOPE">#REF!</definedName>
    <definedName name="STRUC_LAB">[4]สรุปราคา!$M$3</definedName>
    <definedName name="STRUC_MAT">[4]สรุปราคา!$L$3</definedName>
    <definedName name="struc_sign" localSheetId="1">#REF!</definedName>
    <definedName name="struc_sign">#REF!</definedName>
    <definedName name="struc_st." localSheetId="1">#REF!</definedName>
    <definedName name="struc_st.">#REF!</definedName>
    <definedName name="struc_stair" localSheetId="1">#REF!</definedName>
    <definedName name="struc_stair">#REF!</definedName>
    <definedName name="SUBT" localSheetId="1">#REF!</definedName>
    <definedName name="SUBT">#REF!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 localSheetId="1">#REF!</definedName>
    <definedName name="sum2a">#REF!</definedName>
    <definedName name="sumi" localSheetId="1">#REF!</definedName>
    <definedName name="sumi">#REF!</definedName>
    <definedName name="summ5">'[24]EST-FOOTING (G)'!$A$1:$F$65536,'[24]EST-FOOTING (G)'!$A$1:$IV$7</definedName>
    <definedName name="summar" hidden="1">{#N/A,#N/A,TRUE,"SUM";#N/A,#N/A,TRUE,"EE";#N/A,#N/A,TRUE,"AC";#N/A,#N/A,TRUE,"SN"}</definedName>
    <definedName name="SUP" localSheetId="1">#REF!</definedName>
    <definedName name="SUP">#REF!</definedName>
    <definedName name="Super" hidden="1">{#N/A,#N/A,TRUE,"Str.";#N/A,#N/A,TRUE,"Steel &amp; Roof";#N/A,#N/A,TRUE,"Arc.";#N/A,#N/A,TRUE,"Preliminary";#N/A,#N/A,TRUE,"Sum_Prelim"}</definedName>
    <definedName name="SUPFS" localSheetId="1">#REF!</definedName>
    <definedName name="SUPFS">#REF!</definedName>
    <definedName name="SUPT" localSheetId="1">#REF!</definedName>
    <definedName name="SUPT">#REF!</definedName>
    <definedName name="SUS" localSheetId="1">#REF!</definedName>
    <definedName name="SUS">#REF!</definedName>
    <definedName name="T" localSheetId="1">[15]AC!#REF!</definedName>
    <definedName name="T">[15]AC!#REF!</definedName>
    <definedName name="T.">#N/A</definedName>
    <definedName name="T_">#N/A</definedName>
    <definedName name="TABLE" localSheetId="1">#REF!</definedName>
    <definedName name="TABLE">#REF!</definedName>
    <definedName name="tank" localSheetId="1">#REF!</definedName>
    <definedName name="tank">#REF!</definedName>
    <definedName name="TEST" localSheetId="1">#REF!</definedName>
    <definedName name="TEST">#REF!</definedName>
    <definedName name="test_demol" localSheetId="1">#REF!</definedName>
    <definedName name="test_demol">#REF!</definedName>
    <definedName name="TN" localSheetId="1">#REF!</definedName>
    <definedName name="TN">#REF!</definedName>
    <definedName name="toilet_part" localSheetId="1">#REF!</definedName>
    <definedName name="toilet_part">#REF!</definedName>
    <definedName name="TOP" localSheetId="1">#REF!</definedName>
    <definedName name="TOP">#REF!</definedName>
    <definedName name="TOPPING" localSheetId="1">#REF!</definedName>
    <definedName name="TOPPING">#REF!</definedName>
    <definedName name="TOTAL" localSheetId="1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 localSheetId="1">#REF!</definedName>
    <definedName name="total_lab">#REF!</definedName>
    <definedName name="total_mat" localSheetId="1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 localSheetId="1">#REF!</definedName>
    <definedName name="TOTEM">#REF!</definedName>
    <definedName name="TRL" localSheetId="1">#REF!</definedName>
    <definedName name="TRL">#REF!</definedName>
    <definedName name="TT1.1" localSheetId="1">'[16]Book 1 Summary'!#REF!</definedName>
    <definedName name="TT1.1">'[16]Book 1 Summary'!#REF!</definedName>
    <definedName name="TT1.2" localSheetId="1">'[16]Book 1 Summary'!#REF!</definedName>
    <definedName name="TT1.2">'[16]Book 1 Summary'!#REF!</definedName>
    <definedName name="TT1.3" localSheetId="1">'[16]Book 1 Summary'!#REF!</definedName>
    <definedName name="TT1.3">'[16]Book 1 Summary'!#REF!</definedName>
    <definedName name="TT1.4" localSheetId="1">'[16]Book 1 Summary'!#REF!</definedName>
    <definedName name="TT1.4">'[16]Book 1 Summary'!#REF!</definedName>
    <definedName name="TT1.5" localSheetId="1">'[16]Book 1 Summary'!#REF!</definedName>
    <definedName name="TT1.5">'[16]Book 1 Summary'!#REF!</definedName>
    <definedName name="TT1.6" localSheetId="1">'[16]Book 1 Summary'!#REF!</definedName>
    <definedName name="TT1.6">'[16]Book 1 Summary'!#REF!</definedName>
    <definedName name="TT1.7" localSheetId="1">'[16]Book 1 Summary'!#REF!</definedName>
    <definedName name="TT1.7">'[16]Book 1 Summary'!#REF!</definedName>
    <definedName name="TT1.8" localSheetId="1">'[16]Book 1 Summary'!#REF!</definedName>
    <definedName name="TT1.8">'[16]Book 1 Summary'!#REF!</definedName>
    <definedName name="TT1.9" localSheetId="1">'[16]Book 1 Summary'!#REF!</definedName>
    <definedName name="TT1.9">'[16]Book 1 Summary'!#REF!</definedName>
    <definedName name="ty" localSheetId="1">#REF!</definedName>
    <definedName name="ty">#REF!</definedName>
    <definedName name="U_lab" localSheetId="1">#REF!</definedName>
    <definedName name="U_lab">#REF!</definedName>
    <definedName name="U_mat" localSheetId="1">#REF!</definedName>
    <definedName name="U_mat">#REF!</definedName>
    <definedName name="unit_lab" localSheetId="1">#REF!</definedName>
    <definedName name="unit_lab">#REF!</definedName>
    <definedName name="unit_mat" localSheetId="1">#REF!</definedName>
    <definedName name="unit_mat">#REF!</definedName>
    <definedName name="unit_total" localSheetId="1">#REF!</definedName>
    <definedName name="unit_total">#REF!</definedName>
    <definedName name="UPL" localSheetId="1">#REF!</definedName>
    <definedName name="UPL">#REF!</definedName>
    <definedName name="usc" localSheetId="1">#REF!</definedName>
    <definedName name="usc">#REF!</definedName>
    <definedName name="use" localSheetId="1">#REF!</definedName>
    <definedName name="use">#REF!</definedName>
    <definedName name="utyu" localSheetId="1">#REF!</definedName>
    <definedName name="utyu">#REF!</definedName>
    <definedName name="uy" localSheetId="1">#REF!</definedName>
    <definedName name="uy">#REF!</definedName>
    <definedName name="V" localSheetId="1">[15]AC!#REF!</definedName>
    <definedName name="V">[15]AC!#REF!</definedName>
    <definedName name="VUP" localSheetId="1">#REF!</definedName>
    <definedName name="VUP">#REF!</definedName>
    <definedName name="vvvv" localSheetId="1">#REF!</definedName>
    <definedName name="vvvv">#REF!</definedName>
    <definedName name="W" localSheetId="0">#REF!</definedName>
    <definedName name="W" localSheetId="1">#REF!</definedName>
    <definedName name="W">#REF!</definedName>
    <definedName name="wall_fin" localSheetId="1">#REF!</definedName>
    <definedName name="wall_fin">#REF!</definedName>
    <definedName name="wall_Tank" localSheetId="0">#REF!</definedName>
    <definedName name="wall_Tank" localSheetId="1">#REF!</definedName>
    <definedName name="wall_Tank">#REF!</definedName>
    <definedName name="we" localSheetId="1">#REF!</definedName>
    <definedName name="we">#REF!</definedName>
    <definedName name="win" localSheetId="1">#REF!</definedName>
    <definedName name="win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 localSheetId="1">#REF!</definedName>
    <definedName name="WWTP">#REF!</definedName>
    <definedName name="www" localSheetId="1">'[25]ประมาณการประตูหน้าต่าง '!#REF!</definedName>
    <definedName name="www">'[25]ประมาณการประตูหน้าต่าง '!#REF!</definedName>
    <definedName name="x" localSheetId="1">หมวดครุภัณฑ์!FST:(หมวดครุภัณฑ์!FSB)</definedName>
    <definedName name="x">FST:(FSB)</definedName>
    <definedName name="XXXX" localSheetId="1">#REF!</definedName>
    <definedName name="XXXX">#REF!</definedName>
    <definedName name="XZ" localSheetId="1">หมวดครุภัณฑ์!HAJIME:หมวดครุภัณฑ์!OWARI</definedName>
    <definedName name="XZ">HAJIME:OWARI</definedName>
    <definedName name="Y_BIGRIGHT_4___">#N/A</definedName>
    <definedName name="z">'[5]SH-C'!$C$1:$G$600</definedName>
    <definedName name="ZZ" localSheetId="1">#REF!</definedName>
    <definedName name="ZZ">#REF!</definedName>
    <definedName name="เตรียมการ" localSheetId="1">#REF!</definedName>
    <definedName name="เตรียมการ">#REF!</definedName>
    <definedName name="แก้" hidden="1">{#N/A,#N/A,TRUE,"Str.";#N/A,#N/A,TRUE,"Steel &amp; Roof";#N/A,#N/A,TRUE,"Arc.";#N/A,#N/A,TRUE,"Preliminary";#N/A,#N/A,TRUE,"Sum_Prelim"}</definedName>
    <definedName name="โครงสร_าง">"$#REF!.$#REF!$#REF!:$#REF!$#REF!"</definedName>
    <definedName name="ใช่" localSheetId="1">#REF!</definedName>
    <definedName name="ใช่">#REF!</definedName>
    <definedName name="ไฟฟ้า_ภายใน" localSheetId="0">#REF!</definedName>
    <definedName name="ไฟฟ้า_ภายใน" localSheetId="1">#REF!</definedName>
    <definedName name="ไฟฟ้า_ภายใน">#REF!</definedName>
    <definedName name="กกกกก" localSheetId="1">#REF!</definedName>
    <definedName name="กกกกก">#REF!</definedName>
    <definedName name="ขนไม้" localSheetId="1">[3]วัดใต้!#REF!</definedName>
    <definedName name="ขนไม้">[3]วัดใต้!#REF!</definedName>
    <definedName name="ขนไม_" localSheetId="1">[26]วัดใต้!#REF!</definedName>
    <definedName name="ขนไม_">[26]วัดใต้!#REF!</definedName>
    <definedName name="งานโฮมโปร" localSheetId="1">#REF!</definedName>
    <definedName name="งานโฮมโปร">#REF!</definedName>
    <definedName name="งานถนน" localSheetId="1">#REF!</definedName>
    <definedName name="งานถนน">#REF!</definedName>
    <definedName name="งานทั่วไป" localSheetId="1">[27]ภูมิทัศน์!#REF!</definedName>
    <definedName name="งานทั่วไป">[27]ภูมิทัศน์!#REF!</definedName>
    <definedName name="งานบัวเชิงผนัง" localSheetId="1">[27]ภูมิทัศน์!#REF!</definedName>
    <definedName name="งานบัวเชิงผนัง">[27]ภูมิทัศน์!#REF!</definedName>
    <definedName name="งานประตูหน้าต่าง" localSheetId="1">[27]ภูมิทัศน์!#REF!</definedName>
    <definedName name="งานประตูหน้าต่าง">[27]ภูมิทัศน์!#REF!</definedName>
    <definedName name="งานผนัง" localSheetId="1">[27]ภูมิทัศน์!#REF!</definedName>
    <definedName name="งานผนัง">[27]ภูมิทัศน์!#REF!</definedName>
    <definedName name="งานฝ้าเพดาน" localSheetId="1">[27]ภูมิทัศน์!#REF!</definedName>
    <definedName name="งานฝ้าเพดาน">[27]ภูมิทัศน์!#REF!</definedName>
    <definedName name="งานพื้น" localSheetId="1">[27]ภูมิทัศน์!#REF!</definedName>
    <definedName name="งานพื้น">[27]ภูมิทัศน์!#REF!</definedName>
    <definedName name="งานสุขภัณฑ์" localSheetId="1">[27]ภูมิทัศน์!#REF!</definedName>
    <definedName name="งานสุขภัณฑ์">[27]ภูมิทัศน์!#REF!</definedName>
    <definedName name="งานหลังคา" localSheetId="1">[27]ภูมิทัศน์!#REF!</definedName>
    <definedName name="งานหลังคา">[27]ภูมิทัศน์!#REF!</definedName>
    <definedName name="จมเพิ่มลด" localSheetId="1">#REF!</definedName>
    <definedName name="จมเพิ่มลด">#REF!</definedName>
    <definedName name="จัดสร้าง" localSheetId="1">#REF!</definedName>
    <definedName name="จัดสร้าง">#REF!</definedName>
    <definedName name="ดด" localSheetId="1">#REF!</definedName>
    <definedName name="ดด">#REF!</definedName>
    <definedName name="ถนน" localSheetId="1">#REF!</definedName>
    <definedName name="ถนน">#REF!</definedName>
    <definedName name="บันทัด" localSheetId="1">#REF!</definedName>
    <definedName name="บันทัด">#REF!</definedName>
    <definedName name="พอ" localSheetId="1">'[25]ประมาณการประตูหน้าต่าง '!#REF!</definedName>
    <definedName name="พอ">'[25]ประมาณการประตูหน้าต่าง '!#REF!</definedName>
    <definedName name="ฟ">'[28]SH-A'!$C$1:$G$600</definedName>
    <definedName name="ฟ1" localSheetId="1">#REF!</definedName>
    <definedName name="ฟ1">#REF!</definedName>
    <definedName name="ฟภุ" localSheetId="1">'[25]ประมาณการประตูหน้าต่าง '!#REF!</definedName>
    <definedName name="ฟภุ">'[25]ประมาณการประตูหน้าต่าง '!#REF!</definedName>
    <definedName name="ฟห">'[29]SH-F'!$C$1:$G$600</definedName>
    <definedName name="ฟๅ" localSheetId="1">#REF!</definedName>
    <definedName name="ฟๅ">#REF!</definedName>
    <definedName name="ภายใน" localSheetId="0">#REF!</definedName>
    <definedName name="ภายใน" localSheetId="1">#REF!</definedName>
    <definedName name="ภายใน">#REF!</definedName>
    <definedName name="รวม" hidden="1">{#N/A,#N/A,TRUE,"Str.";#N/A,#N/A,TRUE,"Steel &amp; Roof";#N/A,#N/A,TRUE,"Arc.";#N/A,#N/A,TRUE,"Preliminary";#N/A,#N/A,TRUE,"Sum_Prelim"}</definedName>
    <definedName name="วววววววว" localSheetId="1">#REF!</definedName>
    <definedName name="วววววววว">#REF!</definedName>
    <definedName name="ววววววววว" localSheetId="1">#REF!</definedName>
    <definedName name="ววววววววว">#REF!</definedName>
    <definedName name="ศาลปกครอง" localSheetId="1">#REF!</definedName>
    <definedName name="ศาลปกครอง">#REF!</definedName>
    <definedName name="สร_ปโครงสร_าง">"$#REF!.$#REF!$#REF!:$#REF!$#REF!"</definedName>
    <definedName name="สรุปทั้งหมด" localSheetId="1">#REF!</definedName>
    <definedName name="สรุปทั้งหมด">#REF!</definedName>
    <definedName name="สำเริง" hidden="1">{#N/A,#N/A,TRUE,"Str.";#N/A,#N/A,TRUE,"Steel &amp; Roof";#N/A,#N/A,TRUE,"Arc.";#N/A,#N/A,TRUE,"Preliminary";#N/A,#N/A,TRUE,"Sum_Prelim"}</definedName>
    <definedName name="อเ" localSheetId="1">#REF!</definedName>
    <definedName name="อเ">#REF!</definedName>
  </definedNames>
  <calcPr calcId="191029"/>
</workbook>
</file>

<file path=xl/calcChain.xml><?xml version="1.0" encoding="utf-8"?>
<calcChain xmlns="http://schemas.openxmlformats.org/spreadsheetml/2006/main">
  <c r="F37" i="76" l="1"/>
  <c r="C143" i="50" l="1"/>
  <c r="B9" i="50" l="1"/>
  <c r="B19" i="50"/>
  <c r="B18" i="50"/>
  <c r="H173" i="50"/>
  <c r="H19" i="50" s="1"/>
  <c r="C121" i="50"/>
  <c r="C120" i="50"/>
  <c r="C119" i="50"/>
  <c r="C118" i="50"/>
  <c r="C117" i="50"/>
  <c r="C116" i="50"/>
  <c r="C114" i="50"/>
  <c r="C123" i="50"/>
  <c r="C37" i="50"/>
  <c r="C112" i="50"/>
  <c r="C113" i="50"/>
  <c r="C104" i="50"/>
  <c r="C105" i="50"/>
  <c r="C98" i="50"/>
  <c r="C97" i="50"/>
  <c r="C152" i="50"/>
  <c r="C154" i="50"/>
  <c r="C159" i="50"/>
  <c r="C158" i="50"/>
  <c r="F173" i="50" l="1"/>
  <c r="F19" i="50" s="1"/>
  <c r="I37" i="76"/>
  <c r="F168" i="50"/>
  <c r="F18" i="50" s="1"/>
  <c r="H168" i="50"/>
  <c r="H18" i="50" s="1"/>
  <c r="I173" i="50"/>
  <c r="I19" i="50" s="1"/>
  <c r="H37" i="76"/>
  <c r="I168" i="50" l="1"/>
  <c r="I18" i="50" s="1"/>
  <c r="H93" i="50" l="1"/>
  <c r="H12" i="50" s="1"/>
  <c r="H67" i="50"/>
  <c r="F67" i="50"/>
  <c r="F11" i="50" s="1"/>
  <c r="C29" i="50"/>
  <c r="C28" i="50"/>
  <c r="C27" i="50"/>
  <c r="C26" i="50"/>
  <c r="F93" i="50" l="1"/>
  <c r="F12" i="50" s="1"/>
  <c r="F137" i="50"/>
  <c r="F15" i="50" s="1"/>
  <c r="H108" i="50"/>
  <c r="H13" i="50" s="1"/>
  <c r="H137" i="50"/>
  <c r="H15" i="50" s="1"/>
  <c r="H11" i="50"/>
  <c r="I67" i="50"/>
  <c r="I11" i="50" s="1"/>
  <c r="F148" i="50" l="1"/>
  <c r="F16" i="50" s="1"/>
  <c r="I93" i="50"/>
  <c r="I12" i="50" s="1"/>
  <c r="H41" i="50"/>
  <c r="H10" i="50" s="1"/>
  <c r="I137" i="50"/>
  <c r="I15" i="50" s="1"/>
  <c r="F41" i="50"/>
  <c r="F10" i="50" s="1"/>
  <c r="F161" i="50"/>
  <c r="F17" i="50" s="1"/>
  <c r="F125" i="50"/>
  <c r="F14" i="50" s="1"/>
  <c r="H125" i="50"/>
  <c r="H14" i="50" s="1"/>
  <c r="F108" i="50"/>
  <c r="F13" i="50" s="1"/>
  <c r="I108" i="50"/>
  <c r="I13" i="50" s="1"/>
  <c r="H148" i="50"/>
  <c r="H161" i="50"/>
  <c r="H17" i="50" s="1"/>
  <c r="I161" i="50"/>
  <c r="I17" i="50" s="1"/>
  <c r="I41" i="50" l="1"/>
  <c r="I10" i="50" s="1"/>
  <c r="I125" i="50"/>
  <c r="I14" i="50" s="1"/>
  <c r="F22" i="50"/>
  <c r="H16" i="50"/>
  <c r="H22" i="50" s="1"/>
  <c r="H174" i="50"/>
  <c r="F174" i="50"/>
  <c r="I148" i="50"/>
  <c r="I16" i="50" s="1"/>
  <c r="I22" i="50" l="1"/>
  <c r="I174" i="50"/>
  <c r="J10" i="50" l="1"/>
  <c r="J19" i="50"/>
  <c r="J18" i="50"/>
  <c r="J13" i="50"/>
  <c r="J15" i="50"/>
  <c r="J14" i="50"/>
  <c r="J17" i="50"/>
  <c r="J11" i="50"/>
  <c r="J12" i="50"/>
  <c r="J16" i="50"/>
  <c r="J22" i="50" l="1"/>
</calcChain>
</file>

<file path=xl/sharedStrings.xml><?xml version="1.0" encoding="utf-8"?>
<sst xmlns="http://schemas.openxmlformats.org/spreadsheetml/2006/main" count="357" uniqueCount="179">
  <si>
    <t>หน่วย</t>
  </si>
  <si>
    <t>รวม</t>
  </si>
  <si>
    <t>รายการ</t>
  </si>
  <si>
    <t>จำนวนเงิน</t>
  </si>
  <si>
    <t>หมายเหตุ</t>
  </si>
  <si>
    <t>ลำดับที่</t>
  </si>
  <si>
    <t>จำนวน</t>
  </si>
  <si>
    <t>ราคาวัสดุสิ่งของ</t>
  </si>
  <si>
    <t>ค่าแรง</t>
  </si>
  <si>
    <t>ค่าวัสดุและแรงงาน</t>
  </si>
  <si>
    <t>ราคาต่อหน่วย</t>
  </si>
  <si>
    <t>คิดเป็น %</t>
  </si>
  <si>
    <t>TRANSFORMER</t>
  </si>
  <si>
    <t>LIGHTING FIXTURE</t>
  </si>
  <si>
    <t>SET</t>
  </si>
  <si>
    <t>LOT</t>
  </si>
  <si>
    <t>M</t>
  </si>
  <si>
    <t xml:space="preserve">WIRE WAY </t>
  </si>
  <si>
    <t xml:space="preserve"> - FITTING &amp; ACCESSORIES </t>
  </si>
  <si>
    <t>CONDUIT</t>
  </si>
  <si>
    <t xml:space="preserve"> - PVC 1 1/4"</t>
  </si>
  <si>
    <t xml:space="preserve"> - COPPER CLAD STEEL GROUND ROD 5/8" ×10'</t>
  </si>
  <si>
    <t>MAIN DISTRIBUTION BOARD</t>
  </si>
  <si>
    <t xml:space="preserve"> DISTRIBUTION BOARD</t>
  </si>
  <si>
    <t>ACCESSORIES</t>
  </si>
  <si>
    <t>RACE WAY AND CONDUIT</t>
  </si>
  <si>
    <t>CABLE</t>
  </si>
  <si>
    <t xml:space="preserve"> -  ACCESSORIES</t>
  </si>
  <si>
    <t>SWITCH</t>
  </si>
  <si>
    <t xml:space="preserve">50  mm² SAC., 22kV. </t>
  </si>
  <si>
    <t xml:space="preserve"> - EMT 1/2 "</t>
  </si>
  <si>
    <t xml:space="preserve"> - EMT 3/4 "</t>
  </si>
  <si>
    <t>CABLE TRAY</t>
  </si>
  <si>
    <t>สรุปค่าก่อสร้างงานระบบไฟฟ้าและระบบปรับอากาศ</t>
  </si>
  <si>
    <t>HIGH  VOLTAGE AND MAIN LOW VOLT SYSTEM</t>
  </si>
  <si>
    <t>TERMINALKIT FOR  22kV.</t>
  </si>
  <si>
    <t>LIGHTNING ARRESTER  22kV.</t>
  </si>
  <si>
    <t>DROP OUT FUSE  24KV W/FUSE LINK   22kV.</t>
  </si>
  <si>
    <t>INSULATOR SUSPENSION</t>
  </si>
  <si>
    <t>CROSSARM CONCRETE 10x10x250 cm.</t>
  </si>
  <si>
    <t>BRACKET FOR TANGENT SUPPORT</t>
  </si>
  <si>
    <t>PULL BOX</t>
  </si>
  <si>
    <t>DUCT BANK 2x2  w/ACCESSORIES</t>
  </si>
  <si>
    <t>GROUNDING SYSTEM HV.</t>
  </si>
  <si>
    <t>2x2.5  mm² CV., 0.6kV. (สายสัญญาณรีเลย์ด้านป้องกันหม้อแปลง)</t>
  </si>
  <si>
    <t>MDB AND  CAPBANK</t>
  </si>
  <si>
    <t xml:space="preserve"> - WIRING CABLE CONTROL AND  WIRING  BUSBAR </t>
  </si>
  <si>
    <t>MDB</t>
  </si>
  <si>
    <t xml:space="preserve">ACB   MAIN </t>
  </si>
  <si>
    <t xml:space="preserve"> -  MCCB 3P 250 AT/ 250 AF</t>
  </si>
  <si>
    <t>CAPBANK</t>
  </si>
  <si>
    <t xml:space="preserve"> - AMP MEETER  0-300A</t>
  </si>
  <si>
    <t xml:space="preserve"> -3xCT 300/5A</t>
  </si>
  <si>
    <t xml:space="preserve"> - WIRING CONTROL  AND  EQUIPMENT</t>
  </si>
  <si>
    <t xml:space="preserve"> - CONCRETE FOUNDATION</t>
  </si>
  <si>
    <t xml:space="preserve"> - WIRING CABLE CONTROL  AND  WIRING  BUSBAR,  </t>
  </si>
  <si>
    <t xml:space="preserve">  FUSEx3 5A, &amp; , METERING ,</t>
  </si>
  <si>
    <t xml:space="preserve"> - EQUIPMENT AND ACCESSORIES </t>
  </si>
  <si>
    <t>DB2</t>
  </si>
  <si>
    <t>SMCC</t>
  </si>
  <si>
    <t>ตู้โหลด</t>
  </si>
  <si>
    <t xml:space="preserve"> - 100 × 100 mm.</t>
  </si>
  <si>
    <t xml:space="preserve"> - FITTING &amp; ACCESSORIES  HANGER SUPORT</t>
  </si>
  <si>
    <t xml:space="preserve"> - 300 × 100 mm.  ติดตั้งระหว่าง MDB ไปยัง PULLBOX</t>
  </si>
  <si>
    <t>IEC01  CABLE</t>
  </si>
  <si>
    <t xml:space="preserve"> - 2.5 Sqmm</t>
  </si>
  <si>
    <t xml:space="preserve"> - 4 Sqmm</t>
  </si>
  <si>
    <t xml:space="preserve"> - 6 Sqmm</t>
  </si>
  <si>
    <t xml:space="preserve"> - 10 Sqmm</t>
  </si>
  <si>
    <t xml:space="preserve"> - 16 Sqmm</t>
  </si>
  <si>
    <t xml:space="preserve"> - 25 Sqmm</t>
  </si>
  <si>
    <t xml:space="preserve"> - 35 Sqmm</t>
  </si>
  <si>
    <t xml:space="preserve"> - 50 Sqmm</t>
  </si>
  <si>
    <t xml:space="preserve"> - 70 Sqmm</t>
  </si>
  <si>
    <t>GROUNDING SYSTEM</t>
  </si>
  <si>
    <t xml:space="preserve"> - GROUND BAR w/BOX</t>
  </si>
  <si>
    <t xml:space="preserve"> - 70 mm² BARE COPPER</t>
  </si>
  <si>
    <t xml:space="preserve"> - 95 mm² BARE COPPER</t>
  </si>
  <si>
    <t xml:space="preserve"> - INSPECTION  PIT</t>
  </si>
  <si>
    <t>EMERGENCY LIGHT 2x9W LED</t>
  </si>
  <si>
    <t>LED EXIT SIGN</t>
  </si>
  <si>
    <t>SWITCH,RECEPTA,LE,SAFETY SWITCH&amp;CBw/BOX</t>
  </si>
  <si>
    <t xml:space="preserve"> - SINGLE POLE SWITCH 10A. 250V</t>
  </si>
  <si>
    <t>RECEPTACLE &amp; OUTLET</t>
  </si>
  <si>
    <t xml:space="preserve"> -SIMPLEX RECEPTACLE 16A. 250V. w/ GROUND (For Emer)</t>
  </si>
  <si>
    <t xml:space="preserve"> -DULPLEX  RECEPTACLE 16A. 250V. w/ GROUND</t>
  </si>
  <si>
    <t xml:space="preserve"> -DULPLEX  RECEPTACLE 16A. 250V. w/ GROUND (WP)</t>
  </si>
  <si>
    <t>TELEPHONE AND COMPUTER SYSTEM</t>
  </si>
  <si>
    <t xml:space="preserve"> - ODF w/ACCESSORIES</t>
  </si>
  <si>
    <t xml:space="preserve"> - FIBER OPTIC 12 C</t>
  </si>
  <si>
    <t xml:space="preserve"> FAN COIL UNIT AND VENTILATION</t>
  </si>
  <si>
    <t xml:space="preserve"> METERING , PFC, DPM, Kwh ,CABINET FROM 2b</t>
  </si>
  <si>
    <t xml:space="preserve"> - IEC01 95 mm² (MDB TO G BAR)</t>
  </si>
  <si>
    <t>LP11</t>
  </si>
  <si>
    <t>LP21</t>
  </si>
  <si>
    <t>LP-AC1</t>
  </si>
  <si>
    <t>LP-AC2</t>
  </si>
  <si>
    <t xml:space="preserve"> - SINGLE POLE SWITCH 10A. 250V w/ LAMP (For EF)</t>
  </si>
  <si>
    <t xml:space="preserve"> - SINGLE POLE SWITCH 10A. 250V WITH COVER (WP)</t>
  </si>
  <si>
    <t xml:space="preserve"> -SIMPLEX RECEPTACLE 16A. 250V. w/ GROUND (For Exit Sign)</t>
  </si>
  <si>
    <t>185  mm² XLPE., 0.6kV.</t>
  </si>
  <si>
    <t>ท่อร้อยสาย HDPE 4"</t>
  </si>
  <si>
    <t>DISTRIBUTION BOARD</t>
  </si>
  <si>
    <t>ครุภัณฑ์</t>
  </si>
  <si>
    <t>XLPE  CABLE</t>
  </si>
  <si>
    <t>สรุปราคาระบบไฟฟ้า, สื่อสารและระบบปรับอากาศ รวมทั้งสิ้น</t>
  </si>
  <si>
    <t>OIL TYPE TRANSFORMER 400 kVA WITH CABLEBOX 
400/230 V. 3P,  4W,  50 Hz   Dyn11 OIL TYPE HERMETICALLY
(IN TRANSFORMER YARD PEA. STANDARD)</t>
  </si>
  <si>
    <r>
      <t>สถานที่ก่อสร้าง</t>
    </r>
    <r>
      <rPr>
        <b/>
        <u/>
        <sz val="14"/>
        <rFont val="TH SarabunPSK"/>
        <family val="2"/>
      </rPr>
      <t xml:space="preserve">                มหาวิทยาลัยราชภัฏอุดรธานี                     </t>
    </r>
    <r>
      <rPr>
        <b/>
        <sz val="14"/>
        <rFont val="TH SarabunPSK"/>
        <family val="2"/>
      </rPr>
      <t>แบบเลขที่</t>
    </r>
    <r>
      <rPr>
        <b/>
        <u/>
        <sz val="14"/>
        <rFont val="TH SarabunPSK"/>
        <family val="2"/>
      </rPr>
      <t xml:space="preserve">                     -                     </t>
    </r>
    <r>
      <rPr>
        <b/>
        <sz val="14"/>
        <rFont val="TH SarabunPSK"/>
        <family val="2"/>
      </rPr>
      <t>รายการเลขที่</t>
    </r>
    <r>
      <rPr>
        <b/>
        <u/>
        <sz val="14"/>
        <rFont val="TH SarabunPSK"/>
        <family val="2"/>
      </rPr>
      <t xml:space="preserve">                     -                                .</t>
    </r>
  </si>
  <si>
    <r>
      <t xml:space="preserve">             ฝ่าย/งาน</t>
    </r>
    <r>
      <rPr>
        <b/>
        <u/>
        <sz val="14"/>
        <rFont val="TH SarabunPSK"/>
        <family val="2"/>
      </rPr>
      <t xml:space="preserve">                     ฝ่ายออกแบบมหาวิทยาลัยราชภัฏอุดรธานี                       </t>
    </r>
    <r>
      <rPr>
        <b/>
        <sz val="14"/>
        <rFont val="TH SarabunPSK"/>
        <family val="2"/>
      </rPr>
      <t>สำนัก/กอง</t>
    </r>
    <r>
      <rPr>
        <b/>
        <u/>
        <sz val="14"/>
        <rFont val="TH SarabunPSK"/>
        <family val="2"/>
      </rPr>
      <t xml:space="preserve">                   -                       </t>
    </r>
    <r>
      <rPr>
        <b/>
        <sz val="14"/>
        <rFont val="TH SarabunPSK"/>
        <family val="2"/>
      </rPr>
      <t>กรม</t>
    </r>
    <r>
      <rPr>
        <b/>
        <u/>
        <sz val="14"/>
        <rFont val="TH SarabunPSK"/>
        <family val="2"/>
      </rPr>
      <t xml:space="preserve">                         -                         .</t>
    </r>
  </si>
  <si>
    <r>
      <t>ประมาณการโดย</t>
    </r>
    <r>
      <rPr>
        <b/>
        <u/>
        <sz val="14"/>
        <rFont val="TH SarabunPSK"/>
        <family val="2"/>
      </rPr>
      <t xml:space="preserve">             มหาวิทยาลัยราชภัฏอุดรธานี                    </t>
    </r>
    <r>
      <rPr>
        <b/>
        <sz val="14"/>
        <rFont val="TH SarabunPSK"/>
        <family val="2"/>
      </rPr>
      <t>เมื่อวันที่</t>
    </r>
    <r>
      <rPr>
        <b/>
        <u/>
        <sz val="14"/>
        <rFont val="TH SarabunPSK"/>
        <family val="2"/>
      </rPr>
      <t xml:space="preserve">                    </t>
    </r>
    <r>
      <rPr>
        <b/>
        <sz val="14"/>
        <rFont val="TH SarabunPSK"/>
        <family val="2"/>
      </rPr>
      <t>เดือน</t>
    </r>
    <r>
      <rPr>
        <b/>
        <u/>
        <sz val="14"/>
        <rFont val="TH SarabunPSK"/>
        <family val="2"/>
      </rPr>
      <t xml:space="preserve">                   </t>
    </r>
    <r>
      <rPr>
        <b/>
        <sz val="14"/>
        <rFont val="TH SarabunPSK"/>
        <family val="2"/>
      </rPr>
      <t>พ.ศ.</t>
    </r>
    <r>
      <rPr>
        <b/>
        <u/>
        <sz val="14"/>
        <rFont val="TH SarabunPSK"/>
        <family val="2"/>
      </rPr>
      <t xml:space="preserve">           .</t>
    </r>
  </si>
  <si>
    <t xml:space="preserve"> - 200 × 100 mm.</t>
  </si>
  <si>
    <t>TYPE 1 โคมแขวน ตกแต่ง (PENDANT LUMINAIRE-E27x1)</t>
  </si>
  <si>
    <t>TYPE 2 โคมฝังดาวไลท์ LED (LED RECESSED DOWNLIGHT)</t>
  </si>
  <si>
    <t>TYPE 3 โคมติดผนังภายนอก (WALL LAMP / WATERPROOF)</t>
  </si>
  <si>
    <t>TYPE 4 โคมลอย LED (LED BATTEN)</t>
  </si>
  <si>
    <t>FCU1-01/CDU1-01 เครื่องปรับอากาศแบบแยกส่วน CASSETTE TYPE
ขนาดไม่น้อยกว่า 31,500 บีทียู</t>
  </si>
  <si>
    <t>FCU1-02/CDU1-02 เครื่องปรับอากาศแบบแยกส่วน CASSETTE TYPE
ขนาดไม่น้อยกว่า 31,500 บีทียู</t>
  </si>
  <si>
    <t>FCU1-03/CDU1-03 เครื่องปรับอากาศแบบแยกส่วน ชนิดแขวน
ขนาดไม่น้อยกว่า 29,500 บีทียู</t>
  </si>
  <si>
    <t>FCU1-04/CDU1-04 เครื่องปรับอากาศแบบแยกส่วน ชนิดแขวน
ขนาดไม่น้อยกว่า 29,500 บีทียู</t>
  </si>
  <si>
    <t>FCU2-01/CDU2-01 เครื่องปรับอากาศแบบแยกส่วน CASSETTE TYPE
ขนาดไม่น้อยกว่า 31,500 บีทียู</t>
  </si>
  <si>
    <t>FCU2-02/CDU2-02 เครื่องปรับอากาศแบบแยกส่วน CASSETTE TYPE
ขนาดไม่น้อยกว่า 31,500 บีทียู</t>
  </si>
  <si>
    <t>FCU2-07/CDU2-07 เครื่องปรับอากาศแบบแยกส่วน ชนิดแขวน
ขนาดไม่น้อยกว่า 29,500 บีทียู</t>
  </si>
  <si>
    <t>FCU2-08/CDU2-08 เครื่องปรับอากาศแบบแยกส่วน ชนิดแขวน
ขนาดไม่น้อยกว่า 29,500 บีทียู</t>
  </si>
  <si>
    <t>FCU2-09/CDU2-09 เครื่องปรับอากาศแบบแยกส่วน ชนิดแขวน
ขนาดไม่น้อยกว่า 29,500 บีทียู</t>
  </si>
  <si>
    <t>FCU2-10/CDU2-10 เครื่องปรับอากาศแบบแยกส่วน ชนิดแขวน
ขนาดไม่น้อยกว่า 29,500 บีทียู</t>
  </si>
  <si>
    <t>FCU2-11/CDU2-11 เครื่องปรับอากาศแบบแยกส่วน ชนิดแขวน
ขนาดไม่น้อยกว่า 29,500 บีทียู</t>
  </si>
  <si>
    <t>FCU2-12/CDU2-12 เครื่องปรับอากาศแบบแยกส่วน ชนิดแขวน
ขนาดไม่น้อยกว่า 29,500 บีทียู</t>
  </si>
  <si>
    <t>FCU2-13/CDU2-13 เครื่องปรับอากาศแบบแยกส่วน ชนิดแขวน
ขนาดไม่น้อยกว่า 29,500 บีทียู</t>
  </si>
  <si>
    <t>FCU2-14/CDU2-14 เครื่องปรับอากาศแบบแยกส่วน ชนิดแขวน
ขนาดไม่น้อยกว่า 29,500 บีทียู</t>
  </si>
  <si>
    <t>FCU2-15/CDU2-15 เครื่องปรับอากาศแบบแยกส่วน ชนิดแขวน
ขนาดไม่น้อยกว่า 29,500 บีทียู</t>
  </si>
  <si>
    <t>FCU2-16/CDU2-16 เครื่องปรับอากาศแบบแยกส่วน ชนิดแขวน
ขนาดไม่น้อยกว่า 29,500 บีทียู</t>
  </si>
  <si>
    <t>HANDHOLE สื่อสาร w/ACCESSORIES</t>
  </si>
  <si>
    <t>HANDHOLE ไฟฟ้า w/ACCESSORIES</t>
  </si>
  <si>
    <t>LP12</t>
  </si>
  <si>
    <t>LP13</t>
  </si>
  <si>
    <t>LP-LIFT</t>
  </si>
  <si>
    <t>EF-1-1 : EF-1-2 : EF-1-3 (with Switch  wire)</t>
  </si>
  <si>
    <t>สรุปราคางานระบบไฟฟ้า, สื่อสาร และระบบปรับอากาศ   รวมทั้งสิ้น</t>
  </si>
  <si>
    <t>รวมรายการที่ 4.1</t>
  </si>
  <si>
    <t>รวมรายการที่ 4.3</t>
  </si>
  <si>
    <t>รวมรายการที่ 4.4</t>
  </si>
  <si>
    <t>รวมรายการที่ 4.5</t>
  </si>
  <si>
    <t>รวมรายการที่ 4.6</t>
  </si>
  <si>
    <t>รวมรายการที่ 4.7</t>
  </si>
  <si>
    <t>รวมรายการที่ 4.8</t>
  </si>
  <si>
    <t>รวมรายการที่ 4.9</t>
  </si>
  <si>
    <t>รวมรายการที่ 4.11</t>
  </si>
  <si>
    <t>รวมรายการที่ 4.16</t>
  </si>
  <si>
    <t>หมวดงานครุภัณฑ์</t>
  </si>
  <si>
    <t>เครื่องปรับอากาศ</t>
  </si>
  <si>
    <t>รวมหมวดงานครุภัณฑ์</t>
  </si>
  <si>
    <t>FCU1-05/CDU1-05 เครื่องปรับอากาศแบบแยกส่วน ชนิดแขวน
ขนาดไม่น้อยกว่า 17,500 บีทียู</t>
  </si>
  <si>
    <t>FCU1-06/CDU1-06 เครื่องปรับอากาศแบบแยกส่วน ชนิดแขวน
ขนาดไม่น้อยกว่า 17,500 บีทียู</t>
  </si>
  <si>
    <t>FCU1-07/CDU1-07 เครื่องปรับอากาศแบบแยกส่วน ชนิดแขวน
ขนาดไม่น้อยกว่า 17,500 บีทียู</t>
  </si>
  <si>
    <t>FCU1-08/CDU1-08 เครื่องปรับอากาศแบบแยกส่วน ชนิดแขวน
ขนาดไม่น้อยกว่า 17,500 บีทียู</t>
  </si>
  <si>
    <t>FCU2-04/CDU2-04 เครื่องปรับอากาศแบบแยกส่วน ชนิดแขวน
ขนาดไม่น้อยกว่า 23,500 บีทียู</t>
  </si>
  <si>
    <t>FCU2-05/CDU2-05 เครื่องปรับอากาศแบบแยกส่วน ชนิดแขวน
ขนาดไม่น้อยกว่า 23,500 บีทียู</t>
  </si>
  <si>
    <t>FCU2-06/CDU2-06 เครื่องปรับอากาศแบบแยกส่วน ชนิดแขวน
ขนาดไม่น้อยกว่า 23,500 บีทียู</t>
  </si>
  <si>
    <t>รายการประมาณราคาค่าก่อสร้าง อาคาร อุทยานวิทยาศาสตร์  มหาวิทยาลัยราชภัฏอุดรธานี สามพร้าว</t>
  </si>
  <si>
    <t xml:space="preserve"> -MAIN BREAKER  ACB 3P 800 AT/ 1,000 AF, IC   ≥ 50 kA.  
  WITH GFP,UN,ST , M,SPD CASS B+C , HRC 125A, </t>
  </si>
  <si>
    <t xml:space="preserve"> -  MCCB 3P 400 AT/ 400 AF</t>
  </si>
  <si>
    <t xml:space="preserve"> -  MCCB 3P 200 AT/ 250 AF</t>
  </si>
  <si>
    <t xml:space="preserve"> -  MCCB 3P 125 AT/ 160 AF</t>
  </si>
  <si>
    <t xml:space="preserve"> -  MCCB 3P 100 AT/ 160 AF</t>
  </si>
  <si>
    <t xml:space="preserve"> -  MCCB 3P 80 AT/ 160 AF</t>
  </si>
  <si>
    <t xml:space="preserve"> -  MCCB 3P 63 AT/ 160 AF</t>
  </si>
  <si>
    <t xml:space="preserve"> -  MCCB 3P 50 AT/ 160 AF</t>
  </si>
  <si>
    <t xml:space="preserve"> -  MCCB 3P 3000 AT/ 400 AF</t>
  </si>
  <si>
    <t xml:space="preserve"> - AUTOMATIC CAPACITOR BANK 6x20 KVAR , MC 50A, FUSE 50A</t>
  </si>
  <si>
    <t xml:space="preserve"> - MAIN BREAKER  MCCB 3P 250 AT/ 250 AF, IC   ≥25 kA., 3xCT300/5A ,  SPD CASS C </t>
  </si>
  <si>
    <t xml:space="preserve"> -  MCCB 3P 150 AT/ 160 AF</t>
  </si>
  <si>
    <t xml:space="preserve"> -  MCCB 3P 125 AT/ 125 AF</t>
  </si>
  <si>
    <t xml:space="preserve"> -  MCCB 3P 40 AT/ 100 AF</t>
  </si>
  <si>
    <t xml:space="preserve"> - MAIN BREAKER  MCCB 3P 80 AT/ 100 AF, IC   ≥25 kA.,   3xCT 100/5A ,  SPD CASS C </t>
  </si>
  <si>
    <t xml:space="preserve"> - 185 Sqmm</t>
  </si>
  <si>
    <t>รายการประมาณราคาค่าก่อสร้าง อาคาร อุทยานวิทยาศาสตร์   มหาวิทยาลัยราชภัฏอุดรธานี สามพร้าว</t>
  </si>
  <si>
    <t xml:space="preserve">งานระบบไฟฟ้า, สื่อสาร และระบบปรับอากาศ อาคาร อุทยานวิทยาศาสตร์ </t>
  </si>
  <si>
    <t>FCU2-03/CDU2-03 เครื่องปรับอากาศแบบแยกส่วน ชนิดแขวน
ขนาดไม่น้อยกว่า 23,500 บีทียู</t>
  </si>
  <si>
    <t>TYPE 5 โคมตกแต่งพื้นที่สวน (SPORTLIGHT LANDSCAPE)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</si>
</sst>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฿&quot;#,##0;\-&quot;฿&quot;#,##0"/>
    <numFmt numFmtId="165" formatCode="_-&quot;฿&quot;* #,##0_-;\-&quot;฿&quot;* #,##0_-;_-&quot;฿&quot;* &quot;-&quot;_-;_-@_-"/>
    <numFmt numFmtId="166" formatCode="_-* #,##0_-;\-* #,##0_-;_-* &quot;-&quot;_-;_-@_-"/>
    <numFmt numFmtId="167" formatCode="_-&quot;฿&quot;* #,##0.00_-;\-&quot;฿&quot;* #,##0.00_-;_-&quot;฿&quot;* &quot;-&quot;??_-;_-@_-"/>
    <numFmt numFmtId="168" formatCode="_-* #,##0.00_-;\-* #,##0.00_-;_-* &quot;-&quot;??_-;_-@_-"/>
    <numFmt numFmtId="169" formatCode="\t&quot;฿&quot;#,##0_);\(\t&quot;฿&quot;#,##0\)"/>
    <numFmt numFmtId="170" formatCode="\t&quot;฿&quot;#,##0.00_);[Red]\(\t&quot;฿&quot;#,##0.00\)"/>
    <numFmt numFmtId="171" formatCode="_-* #,##0_-;\-* #,##0_-;_-* &quot;-&quot;??_-;_-@_-"/>
    <numFmt numFmtId="172" formatCode="#,##0.0"/>
    <numFmt numFmtId="173" formatCode="0.0"/>
    <numFmt numFmtId="174" formatCode="_(* #,##0_);_(* \(#,##0\);_(* &quot;-&quot;??_);_(@_)"/>
    <numFmt numFmtId="175" formatCode="General_)"/>
    <numFmt numFmtId="176" formatCode="&quot;\&quot;#,##0;[Red]&quot;\&quot;\-#,##0"/>
    <numFmt numFmtId="177" formatCode="_ * #,##0.00_ ;_ * \-#,##0.00_ ;_ * &quot;-&quot;??_ ;_ @_ "/>
    <numFmt numFmtId="178" formatCode="_ * #,##0_ ;_ * \-#,##0_ ;_ * &quot;-&quot;_ ;_ @_ "/>
    <numFmt numFmtId="179" formatCode="&quot;฿&quot;\t#,##0_);\(&quot;฿&quot;\t#,##0\)"/>
    <numFmt numFmtId="180" formatCode="\t0.00E+00"/>
    <numFmt numFmtId="181" formatCode="0_)"/>
    <numFmt numFmtId="182" formatCode="#,##0.00&quot; $&quot;;\-#,##0.00&quot; $&quot;"/>
    <numFmt numFmtId="183" formatCode="#,##0.0_);\(#,##0.0\)"/>
    <numFmt numFmtId="184" formatCode="#,##0.00&quot; $&quot;;[Red]\-#,##0.00&quot; $&quot;"/>
    <numFmt numFmtId="185" formatCode="d\.m\.yy"/>
    <numFmt numFmtId="186" formatCode="d\.mmm\.yy"/>
    <numFmt numFmtId="187" formatCode="d\.mmm"/>
    <numFmt numFmtId="188" formatCode="\ว\ว\/\ด\ด\/\ป\ป"/>
    <numFmt numFmtId="189" formatCode="0.0&quot;  &quot;"/>
    <numFmt numFmtId="190" formatCode="mmm\.yy"/>
    <numFmt numFmtId="191" formatCode="0&quot;  &quot;"/>
    <numFmt numFmtId="192" formatCode="#,##0.0;[Blue]\(\-#,##0.0\);\ &quot; &quot;"/>
    <numFmt numFmtId="193" formatCode="&quot;£&quot;#,##0;[Red]\-&quot;£&quot;#,##0"/>
    <numFmt numFmtId="194" formatCode="&quot;£&quot;#,##0;\-&quot;£&quot;#,##0"/>
    <numFmt numFmtId="195" formatCode="#,##0%;[Blue]\(\-#,##0%\);\ &quot; &quot;"/>
    <numFmt numFmtId="196" formatCode="#,##0\ \ต\ร.\ม.;[Blue]\(\-#,##0\ \ต\ร.\ม.\);\ &quot; &quot;"/>
    <numFmt numFmtId="197" formatCode="#,##0.00\ &quot;F&quot;;\-#,##0.00\ &quot;F&quot;"/>
    <numFmt numFmtId="198" formatCode="_(* #,##0.0_);_(* \(#,##0.0\);_(* &quot;-&quot;??_);_(@_)"/>
    <numFmt numFmtId="199" formatCode="\ @"/>
    <numFmt numFmtId="200" formatCode="[$-409]dd\ mmmm\,\ yyyy"/>
    <numFmt numFmtId="201" formatCode="0.0%"/>
    <numFmt numFmtId="202" formatCode="h\.mm"/>
    <numFmt numFmtId="203" formatCode="#,##0;\(#,##0\)"/>
    <numFmt numFmtId="204" formatCode="\t#,##0_);[Red]\(\t#,##0\)"/>
    <numFmt numFmtId="205" formatCode="0.00_)"/>
    <numFmt numFmtId="206" formatCode="dd\-mmm\-yy_)"/>
    <numFmt numFmtId="207" formatCode="\$#,##0.00;\(\$#,##0.00\)"/>
    <numFmt numFmtId="208" formatCode="\$#,##0;\(\$#,##0\)"/>
    <numFmt numFmtId="209" formatCode="_-[$€]* #,##0.00_-;\-[$€]* #,##0.00_-;_-[$€]* &quot;-&quot;??_-;_-@_-"/>
    <numFmt numFmtId="210" formatCode="#,##0.00\ ;&quot; (&quot;#,##0.00\);&quot; -&quot;#\ ;@\ "/>
    <numFmt numFmtId="211" formatCode="#,##0.00&quot; &quot;;&quot; (&quot;#,##0.00&quot;)&quot;;&quot; -&quot;#&quot; &quot;;@&quot; &quot;"/>
    <numFmt numFmtId="212" formatCode="#,##0\ &quot;F&quot;;[Red]\-#,##0\ &quot;F&quot;"/>
    <numFmt numFmtId="213" formatCode="&quot;ฃค&quot;#,##0;&quot;ฃค&quot;\-#,##0"/>
    <numFmt numFmtId="214" formatCode="[$$-409]#,##0.00;[Red]&quot;-&quot;[$$-409]#,##0.00"/>
    <numFmt numFmtId="215" formatCode="[$$-409]#,##0.00;[Red]\-[$$-409]#,##0.00"/>
    <numFmt numFmtId="216" formatCode="&quot;฿&quot;#,##0_);\(&quot;฿&quot;#,##0\)"/>
    <numFmt numFmtId="217" formatCode="d\.m\.yy\ h:mm"/>
    <numFmt numFmtId="218" formatCode="_-* #,##0.00\ &quot;F&quot;_-;\-* #,##0.00\ &quot;F&quot;_-;_-* &quot;-&quot;??\ &quot;F&quot;_-;_-@_-"/>
    <numFmt numFmtId="219" formatCode="0.00&quot;  &quot;"/>
    <numFmt numFmtId="220" formatCode="#,##0.00\ ;\-#,##0.00\ ;&quot; -&quot;#\ ;@\ "/>
    <numFmt numFmtId="221" formatCode="_-* #,##0.00_-;\-* #,##0.00_-;_-* &quot;-&quot;_-;_-@_-"/>
    <numFmt numFmtId="222" formatCode="\ว\ \ด\ด\ด\ด\ &quot;ค.ศ.&quot;\ \ค\ค\ค\ค"/>
    <numFmt numFmtId="223" formatCode="&quot;วันที่&quot;\ \ว\ \ด\ด\ด\ด\ \ป\ป\ป\ป"/>
    <numFmt numFmtId="224" formatCode="#,##0.000"/>
  </numFmts>
  <fonts count="149">
    <font>
      <sz val="16"/>
      <color theme="1"/>
      <name val="AngsanaUPC"/>
      <family val="2"/>
      <charset val="222"/>
    </font>
    <font>
      <sz val="16"/>
      <color indexed="8"/>
      <name val="AngsanaUPC"/>
      <family val="2"/>
      <charset val="222"/>
    </font>
    <font>
      <sz val="14"/>
      <name val="Cordia New"/>
      <family val="2"/>
    </font>
    <font>
      <sz val="14"/>
      <name val="AngsanaUPC"/>
      <family val="1"/>
    </font>
    <font>
      <sz val="14"/>
      <name val="Angsana New"/>
      <family val="1"/>
    </font>
    <font>
      <sz val="10"/>
      <name val="Arial"/>
      <family val="2"/>
    </font>
    <font>
      <sz val="16"/>
      <name val="AngsanaUPC"/>
      <family val="1"/>
      <charset val="222"/>
    </font>
    <font>
      <sz val="11"/>
      <color indexed="8"/>
      <name val="Tahoma"/>
      <family val="2"/>
      <charset val="222"/>
    </font>
    <font>
      <b/>
      <sz val="10"/>
      <name val="Arial"/>
      <family val="2"/>
    </font>
    <font>
      <sz val="14"/>
      <name val="CordiaUPC"/>
      <family val="2"/>
    </font>
    <font>
      <sz val="14"/>
      <name val="AngsanaUPC"/>
      <family val="1"/>
      <charset val="222"/>
    </font>
    <font>
      <sz val="11"/>
      <color indexed="8"/>
      <name val="Calibri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b/>
      <sz val="11"/>
      <name val="Book Antiqua"/>
      <family val="1"/>
    </font>
    <font>
      <sz val="10"/>
      <name val="MS Sans Serif"/>
      <family val="2"/>
      <charset val="222"/>
    </font>
    <font>
      <sz val="12"/>
      <name val="Helv"/>
      <family val="2"/>
      <charset val="222"/>
    </font>
    <font>
      <sz val="11"/>
      <color indexed="8"/>
      <name val="맑은 고딕"/>
      <family val="3"/>
      <charset val="129"/>
    </font>
    <font>
      <sz val="8"/>
      <name val="Helv"/>
      <family val="2"/>
    </font>
    <font>
      <sz val="8"/>
      <name val="Helv"/>
      <family val="2"/>
      <charset val="222"/>
    </font>
    <font>
      <sz val="11"/>
      <color indexed="9"/>
      <name val="Calibri"/>
      <family val="2"/>
      <charset val="222"/>
    </font>
    <font>
      <sz val="11"/>
      <color indexed="9"/>
      <name val="맑은 고딕"/>
      <family val="3"/>
      <charset val="129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1"/>
      <color indexed="20"/>
      <name val="Calibri"/>
      <family val="2"/>
      <charset val="222"/>
    </font>
    <font>
      <sz val="12"/>
      <name val="Tms Rmn"/>
    </font>
    <font>
      <b/>
      <sz val="8"/>
      <name val="Tms Rmn"/>
    </font>
    <font>
      <b/>
      <sz val="8"/>
      <name val="Tms Rmn"/>
      <charset val="22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22"/>
    </font>
    <font>
      <sz val="12"/>
      <name val="????"/>
      <charset val="136"/>
    </font>
    <font>
      <b/>
      <sz val="11"/>
      <color indexed="10"/>
      <name val="Calibri"/>
      <family val="2"/>
      <charset val="222"/>
    </font>
    <font>
      <b/>
      <sz val="10"/>
      <name val="Helv"/>
      <family val="2"/>
    </font>
    <font>
      <b/>
      <sz val="10"/>
      <name val="Helv"/>
      <family val="2"/>
      <charset val="222"/>
    </font>
    <font>
      <b/>
      <sz val="11"/>
      <color indexed="9"/>
      <name val="Calibri"/>
      <family val="2"/>
      <charset val="222"/>
    </font>
    <font>
      <b/>
      <sz val="10"/>
      <name val="Arial Narrow"/>
      <family val="2"/>
      <charset val="222"/>
    </font>
    <font>
      <sz val="15"/>
      <name val="Cordia New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222"/>
    </font>
    <font>
      <sz val="12"/>
      <name val="Tahoma"/>
      <family val="2"/>
    </font>
    <font>
      <sz val="14"/>
      <name val="CordiaUPC"/>
      <family val="2"/>
      <charset val="222"/>
    </font>
    <font>
      <sz val="10"/>
      <name val="Arial Narrow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name val="Times New Roman"/>
      <family val="1"/>
      <charset val="222"/>
    </font>
    <font>
      <sz val="16"/>
      <name val="DilleniaUPC"/>
      <family val="1"/>
      <charset val="22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sz val="14"/>
      <color indexed="8"/>
      <name val="Arial Narrow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2"/>
      <name val="Helv"/>
      <family val="2"/>
      <charset val="22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18"/>
      <name val="Arial"/>
      <family val="2"/>
    </font>
    <font>
      <b/>
      <sz val="18"/>
      <name val="Arial"/>
      <family val="2"/>
      <charset val="222"/>
    </font>
    <font>
      <b/>
      <i/>
      <sz val="16"/>
      <color indexed="8"/>
      <name val="Arial"/>
      <family val="2"/>
      <charset val="222"/>
    </font>
    <font>
      <b/>
      <sz val="12"/>
      <name val="Arial"/>
      <family val="2"/>
      <charset val="222"/>
    </font>
    <font>
      <u/>
      <sz val="14"/>
      <color indexed="12"/>
      <name val="Cordia New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  <charset val="222"/>
    </font>
    <font>
      <b/>
      <sz val="14"/>
      <name val="Helv"/>
      <family val="2"/>
    </font>
    <font>
      <sz val="8"/>
      <name val="Tms Rmn"/>
    </font>
    <font>
      <sz val="8"/>
      <name val="Tms Rmn"/>
      <charset val="222"/>
    </font>
    <font>
      <sz val="11"/>
      <color indexed="10"/>
      <name val="Calibri"/>
      <family val="2"/>
      <charset val="222"/>
    </font>
    <font>
      <b/>
      <sz val="11"/>
      <name val="Helv"/>
      <family val="2"/>
    </font>
    <font>
      <b/>
      <sz val="11"/>
      <name val="Helv"/>
      <family val="2"/>
      <charset val="222"/>
    </font>
    <font>
      <sz val="11"/>
      <color indexed="19"/>
      <name val="Calibri"/>
      <family val="2"/>
      <charset val="222"/>
    </font>
    <font>
      <sz val="11"/>
      <name val="CG Times (WN)"/>
    </font>
    <font>
      <sz val="7"/>
      <name val="Small Fonts"/>
      <family val="2"/>
    </font>
    <font>
      <sz val="7"/>
      <name val="Small Fonts"/>
      <family val="2"/>
      <charset val="222"/>
    </font>
    <font>
      <b/>
      <i/>
      <sz val="16"/>
      <name val="Helv"/>
    </font>
    <font>
      <sz val="15"/>
      <name val="EucrosiaUPC"/>
      <family val="1"/>
      <charset val="222"/>
    </font>
    <font>
      <b/>
      <sz val="12"/>
      <name val="Tms Rmn"/>
      <family val="1"/>
    </font>
    <font>
      <sz val="11"/>
      <color indexed="8"/>
      <name val="Helvetica Neue"/>
    </font>
    <font>
      <sz val="10"/>
      <name val="Courier"/>
      <family val="3"/>
    </font>
    <font>
      <sz val="12"/>
      <name val="CordiaUPC"/>
      <family val="1"/>
      <charset val="222"/>
    </font>
    <font>
      <sz val="16"/>
      <name val="EucrosiaUPC"/>
      <family val="1"/>
      <charset val="222"/>
    </font>
    <font>
      <b/>
      <sz val="11"/>
      <color indexed="63"/>
      <name val="Calibri"/>
      <family val="2"/>
      <charset val="222"/>
    </font>
    <font>
      <sz val="14"/>
      <name val="Cordia New"/>
      <family val="3"/>
    </font>
    <font>
      <sz val="10"/>
      <name val="MS Sans Serif"/>
      <family val="2"/>
    </font>
    <font>
      <b/>
      <i/>
      <sz val="18"/>
      <color indexed="28"/>
      <name val="AngsanaUPC"/>
      <family val="1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"/>
      <family val="2"/>
      <charset val="222"/>
    </font>
    <font>
      <b/>
      <sz val="11"/>
      <name val="Times New Roman"/>
      <family val="1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62"/>
      <name val="Cambria"/>
      <family val="2"/>
      <charset val="222"/>
    </font>
    <font>
      <b/>
      <i/>
      <sz val="14"/>
      <name val="Times New Roman"/>
      <family val="1"/>
    </font>
    <font>
      <sz val="12"/>
      <name val="AngsanaUPC"/>
      <family val="1"/>
    </font>
    <font>
      <b/>
      <sz val="11"/>
      <color indexed="8"/>
      <name val="Calibri"/>
      <family val="2"/>
      <charset val="222"/>
    </font>
    <font>
      <sz val="14"/>
      <name val="lr –พ’ฉ"/>
      <family val="2"/>
    </font>
    <font>
      <sz val="14"/>
      <name val="lr –พ’ฉ"/>
      <charset val="128"/>
    </font>
    <font>
      <sz val="12"/>
      <name val="FreesiaUPC"/>
      <family val="2"/>
      <charset val="222"/>
    </font>
    <font>
      <sz val="14"/>
      <color indexed="8"/>
      <name val="EucrosiaUPC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222"/>
    </font>
    <font>
      <sz val="14"/>
      <name val="AngsanaUPC"/>
      <family val="1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돋움체"/>
      <family val="3"/>
      <charset val="129"/>
    </font>
    <font>
      <sz val="12"/>
      <name val="新細明體"/>
      <family val="1"/>
      <charset val="136"/>
    </font>
    <font>
      <sz val="14"/>
      <name val="ＭＳ 明朝"/>
      <family val="1"/>
      <charset val="128"/>
    </font>
    <font>
      <sz val="12"/>
      <name val="Cordia New"/>
      <family val="2"/>
    </font>
    <font>
      <sz val="11"/>
      <name val="ＭＳ Ｐゴシック"/>
      <family val="2"/>
      <charset val="128"/>
    </font>
    <font>
      <sz val="16"/>
      <color indexed="8"/>
      <name val="AngsanaUPC"/>
      <family val="2"/>
      <charset val="222"/>
    </font>
    <font>
      <sz val="9"/>
      <color indexed="8"/>
      <name val="Arial Unicode MS"/>
      <family val="2"/>
      <charset val="222"/>
    </font>
    <font>
      <sz val="14"/>
      <color indexed="8"/>
      <name val="TH SarabunPSK"/>
      <family val="2"/>
      <charset val="22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1"/>
      <color rgb="FFFA7D00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i/>
      <sz val="14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2F2F2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14">
    <xf numFmtId="0" fontId="0" fillId="0" borderId="0"/>
    <xf numFmtId="0" fontId="12" fillId="0" borderId="0">
      <alignment vertical="center"/>
    </xf>
    <xf numFmtId="175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" fillId="0" borderId="1"/>
    <xf numFmtId="0" fontId="10" fillId="0" borderId="1"/>
    <xf numFmtId="178" fontId="5" fillId="0" borderId="0" applyFont="0" applyFill="0" applyBorder="0" applyAlignment="0" applyProtection="0"/>
    <xf numFmtId="4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8" fontId="5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2" borderId="0"/>
    <xf numFmtId="0" fontId="18" fillId="0" borderId="0"/>
    <xf numFmtId="0" fontId="18" fillId="0" borderId="0"/>
    <xf numFmtId="0" fontId="19" fillId="0" borderId="0">
      <alignment horizontal="centerContinuous"/>
    </xf>
    <xf numFmtId="0" fontId="20" fillId="0" borderId="0" applyFont="0" applyBorder="0" applyAlignment="0"/>
    <xf numFmtId="0" fontId="21" fillId="0" borderId="0"/>
    <xf numFmtId="0" fontId="21" fillId="0" borderId="0"/>
    <xf numFmtId="0" fontId="2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181" fontId="23" fillId="0" borderId="0"/>
    <xf numFmtId="181" fontId="24" fillId="0" borderId="0"/>
    <xf numFmtId="181" fontId="23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2" applyNumberFormat="0" applyFont="0" applyBorder="0" applyAlignment="0" applyProtection="0"/>
    <xf numFmtId="0" fontId="28" fillId="20" borderId="3">
      <alignment horizontal="centerContinuous" vertical="top"/>
    </xf>
    <xf numFmtId="0" fontId="28" fillId="20" borderId="3">
      <alignment horizontal="centerContinuous" vertical="top"/>
    </xf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0" borderId="0" applyNumberFormat="0" applyFill="0" applyBorder="0" applyAlignment="0" applyProtection="0"/>
    <xf numFmtId="175" fontId="31" fillId="24" borderId="4"/>
    <xf numFmtId="175" fontId="32" fillId="24" borderId="4"/>
    <xf numFmtId="175" fontId="32" fillId="24" borderId="4"/>
    <xf numFmtId="175" fontId="31" fillId="24" borderId="4"/>
    <xf numFmtId="175" fontId="31" fillId="24" borderId="4"/>
    <xf numFmtId="175" fontId="31" fillId="24" borderId="4"/>
    <xf numFmtId="3" fontId="33" fillId="0" borderId="5">
      <alignment horizontal="left" vertical="center"/>
    </xf>
    <xf numFmtId="3" fontId="33" fillId="0" borderId="5">
      <alignment horizontal="left" vertical="center"/>
    </xf>
    <xf numFmtId="3" fontId="34" fillId="0" borderId="5">
      <alignment horizontal="left" vertical="center"/>
    </xf>
    <xf numFmtId="3" fontId="34" fillId="0" borderId="5">
      <alignment horizontal="left" vertical="center"/>
    </xf>
    <xf numFmtId="0" fontId="5" fillId="0" borderId="0" applyFill="0" applyBorder="0" applyAlignment="0"/>
    <xf numFmtId="182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0" fontId="18" fillId="0" borderId="0" applyFill="0" applyBorder="0" applyAlignment="0"/>
    <xf numFmtId="185" fontId="35" fillId="0" borderId="0" applyFill="0" applyBorder="0" applyAlignment="0"/>
    <xf numFmtId="0" fontId="36" fillId="0" borderId="0" applyFill="0" applyBorder="0" applyAlignment="0"/>
    <xf numFmtId="186" fontId="35" fillId="0" borderId="0" applyFill="0" applyBorder="0" applyAlignment="0"/>
    <xf numFmtId="0" fontId="36" fillId="0" borderId="0" applyFill="0" applyBorder="0" applyAlignment="0"/>
    <xf numFmtId="187" fontId="35" fillId="0" borderId="0" applyFill="0" applyBorder="0" applyAlignment="0"/>
    <xf numFmtId="188" fontId="15" fillId="0" borderId="0" applyFill="0" applyBorder="0" applyAlignment="0"/>
    <xf numFmtId="182" fontId="35" fillId="0" borderId="0" applyFill="0" applyBorder="0" applyAlignment="0"/>
    <xf numFmtId="189" fontId="15" fillId="0" borderId="0" applyFill="0" applyBorder="0" applyAlignment="0"/>
    <xf numFmtId="190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0" fontId="138" fillId="36" borderId="49" applyNumberFormat="0" applyAlignment="0" applyProtection="0"/>
    <xf numFmtId="0" fontId="138" fillId="36" borderId="49" applyNumberFormat="0" applyAlignment="0" applyProtection="0"/>
    <xf numFmtId="0" fontId="37" fillId="26" borderId="6" applyNumberFormat="0" applyAlignment="0" applyProtection="0"/>
    <xf numFmtId="0" fontId="37" fillId="26" borderId="6" applyNumberFormat="0" applyAlignment="0" applyProtection="0"/>
    <xf numFmtId="0" fontId="38" fillId="0" borderId="0"/>
    <xf numFmtId="0" fontId="39" fillId="0" borderId="0"/>
    <xf numFmtId="0" fontId="38" fillId="0" borderId="0"/>
    <xf numFmtId="0" fontId="40" fillId="27" borderId="7" applyNumberFormat="0" applyAlignment="0" applyProtection="0"/>
    <xf numFmtId="0" fontId="40" fillId="27" borderId="7" applyNumberFormat="0" applyAlignment="0" applyProtection="0"/>
    <xf numFmtId="0" fontId="41" fillId="0" borderId="0" applyNumberFormat="0" applyFill="0" applyBorder="0" applyAlignment="0" applyProtection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21" fillId="0" borderId="0"/>
    <xf numFmtId="0" fontId="21" fillId="0" borderId="0"/>
    <xf numFmtId="0" fontId="21" fillId="0" borderId="8"/>
    <xf numFmtId="0" fontId="21" fillId="0" borderId="8"/>
    <xf numFmtId="0" fontId="21" fillId="0" borderId="0"/>
    <xf numFmtId="0" fontId="21" fillId="0" borderId="0"/>
    <xf numFmtId="188" fontId="15" fillId="0" borderId="0" applyFont="0" applyFill="0" applyBorder="0" applyAlignment="0" applyProtection="0"/>
    <xf numFmtId="182" fontId="3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43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4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6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2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4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96" fontId="133" fillId="0" borderId="0" applyFont="0" applyFill="0" applyBorder="0" applyAlignment="0" applyProtection="0"/>
    <xf numFmtId="196" fontId="13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97" fontId="2" fillId="0" borderId="0" applyFill="0" applyBorder="0" applyAlignment="0" applyProtection="0"/>
    <xf numFmtId="197" fontId="2" fillId="0" borderId="0" applyFill="0" applyBorder="0" applyAlignment="0" applyProtection="0"/>
    <xf numFmtId="197" fontId="2" fillId="0" borderId="0" applyFill="0" applyBorder="0" applyAlignment="0" applyProtection="0"/>
    <xf numFmtId="197" fontId="2" fillId="0" borderId="0" applyFill="0" applyBorder="0" applyAlignment="0" applyProtection="0"/>
    <xf numFmtId="197" fontId="2" fillId="0" borderId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2" fillId="0" borderId="0" applyFill="0" applyBorder="0" applyAlignment="0" applyProtection="0"/>
    <xf numFmtId="194" fontId="2" fillId="0" borderId="0" applyFill="0" applyBorder="0" applyAlignment="0" applyProtection="0"/>
    <xf numFmtId="194" fontId="2" fillId="0" borderId="0" applyFill="0" applyBorder="0" applyAlignment="0" applyProtection="0"/>
    <xf numFmtId="194" fontId="2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5" fillId="0" borderId="0" applyFont="0" applyFill="0" applyBorder="0" applyAlignment="0" applyProtection="0"/>
    <xf numFmtId="198" fontId="1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85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4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93" fontId="10" fillId="0" borderId="0" applyFill="0" applyBorder="0" applyAlignment="0" applyProtection="0"/>
    <xf numFmtId="198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8" fontId="10" fillId="0" borderId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94" fontId="10" fillId="0" borderId="0" applyFill="0" applyBorder="0" applyAlignment="0" applyProtection="0"/>
    <xf numFmtId="194" fontId="10" fillId="0" borderId="0" applyFill="0" applyBorder="0" applyAlignment="0" applyProtection="0"/>
    <xf numFmtId="174" fontId="10" fillId="0" borderId="0" applyFill="0" applyBorder="0" applyAlignment="0" applyProtection="0"/>
    <xf numFmtId="194" fontId="10" fillId="0" borderId="0" applyFill="0" applyBorder="0" applyAlignment="0" applyProtection="0"/>
    <xf numFmtId="194" fontId="10" fillId="0" borderId="0" applyFill="0" applyBorder="0" applyAlignment="0" applyProtection="0"/>
    <xf numFmtId="194" fontId="10" fillId="0" borderId="0" applyFill="0" applyBorder="0" applyAlignment="0" applyProtection="0"/>
    <xf numFmtId="194" fontId="10" fillId="0" borderId="0" applyFill="0" applyBorder="0" applyAlignment="0" applyProtection="0"/>
    <xf numFmtId="194" fontId="10" fillId="0" borderId="0" applyFill="0" applyBorder="0" applyAlignment="0" applyProtection="0"/>
    <xf numFmtId="193" fontId="10" fillId="0" borderId="0" applyFill="0" applyBorder="0" applyAlignment="0" applyProtection="0"/>
    <xf numFmtId="194" fontId="10" fillId="0" borderId="0" applyFill="0" applyBorder="0" applyAlignment="0" applyProtection="0"/>
    <xf numFmtId="194" fontId="10" fillId="0" borderId="0" applyFill="0" applyBorder="0" applyAlignment="0" applyProtection="0"/>
    <xf numFmtId="193" fontId="10" fillId="0" borderId="0" applyFill="0" applyBorder="0" applyAlignment="0" applyProtection="0"/>
    <xf numFmtId="0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0" fontId="2" fillId="0" borderId="0" applyFill="0" applyBorder="0" applyAlignment="0" applyProtection="0"/>
    <xf numFmtId="20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7" fontId="10" fillId="0" borderId="0"/>
    <xf numFmtId="197" fontId="10" fillId="0" borderId="0"/>
    <xf numFmtId="203" fontId="51" fillId="0" borderId="0"/>
    <xf numFmtId="3" fontId="5" fillId="28" borderId="0"/>
    <xf numFmtId="3" fontId="45" fillId="28" borderId="0"/>
    <xf numFmtId="3" fontId="5" fillId="28" borderId="0"/>
    <xf numFmtId="204" fontId="52" fillId="0" borderId="9" applyFont="0" applyAlignment="0">
      <alignment horizontal="center"/>
    </xf>
    <xf numFmtId="0" fontId="28" fillId="20" borderId="3">
      <alignment horizontal="centerContinuous" vertical="top"/>
    </xf>
    <xf numFmtId="183" fontId="14" fillId="0" borderId="0" applyFont="0" applyFill="0" applyBorder="0" applyAlignment="0" applyProtection="0"/>
    <xf numFmtId="184" fontId="35" fillId="0" borderId="0" applyFont="0" applyFill="0" applyBorder="0" applyAlignment="0" applyProtection="0"/>
    <xf numFmtId="202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" fontId="44" fillId="28" borderId="0"/>
    <xf numFmtId="1" fontId="51" fillId="28" borderId="0"/>
    <xf numFmtId="1" fontId="44" fillId="28" borderId="0"/>
    <xf numFmtId="206" fontId="10" fillId="0" borderId="0"/>
    <xf numFmtId="206" fontId="10" fillId="0" borderId="0"/>
    <xf numFmtId="207" fontId="51" fillId="0" borderId="0"/>
    <xf numFmtId="0" fontId="17" fillId="0" borderId="0"/>
    <xf numFmtId="0" fontId="17" fillId="0" borderId="4"/>
    <xf numFmtId="0" fontId="17" fillId="0" borderId="4"/>
    <xf numFmtId="0" fontId="53" fillId="0" borderId="0" applyProtection="0"/>
    <xf numFmtId="0" fontId="35" fillId="0" borderId="0" applyProtection="0"/>
    <xf numFmtId="14" fontId="54" fillId="0" borderId="0" applyFill="0" applyBorder="0" applyAlignment="0"/>
    <xf numFmtId="14" fontId="55" fillId="0" borderId="0" applyFill="0" applyBorder="0" applyAlignment="0"/>
    <xf numFmtId="0" fontId="5" fillId="0" borderId="0" applyFont="0" applyFill="0" applyBorder="0" applyAlignment="0" applyProtection="0"/>
    <xf numFmtId="3" fontId="56" fillId="0" borderId="10" applyFill="0" applyBorder="0" applyProtection="0">
      <alignment horizontal="center" vertical="center"/>
    </xf>
    <xf numFmtId="3" fontId="56" fillId="0" borderId="10" applyFill="0" applyBorder="0" applyProtection="0">
      <alignment horizontal="center" vertical="center"/>
    </xf>
    <xf numFmtId="201" fontId="10" fillId="0" borderId="0"/>
    <xf numFmtId="201" fontId="10" fillId="0" borderId="0"/>
    <xf numFmtId="208" fontId="51" fillId="0" borderId="0"/>
    <xf numFmtId="188" fontId="15" fillId="0" borderId="0" applyFill="0" applyBorder="0" applyAlignment="0"/>
    <xf numFmtId="182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188" fontId="15" fillId="0" borderId="0" applyFill="0" applyBorder="0" applyAlignment="0"/>
    <xf numFmtId="182" fontId="35" fillId="0" borderId="0" applyFill="0" applyBorder="0" applyAlignment="0"/>
    <xf numFmtId="189" fontId="15" fillId="0" borderId="0" applyFill="0" applyBorder="0" applyAlignment="0"/>
    <xf numFmtId="190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209" fontId="46" fillId="0" borderId="0" applyFont="0" applyFill="0" applyBorder="0" applyAlignment="0" applyProtection="0"/>
    <xf numFmtId="21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211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53" fillId="0" borderId="0" applyProtection="0"/>
    <xf numFmtId="2" fontId="45" fillId="28" borderId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38" fontId="43" fillId="20" borderId="0" applyNumberFormat="0" applyBorder="0" applyAlignment="0" applyProtection="0"/>
    <xf numFmtId="0" fontId="43" fillId="29" borderId="0" applyNumberFormat="0" applyBorder="0" applyAlignment="0" applyProtection="0"/>
    <xf numFmtId="0" fontId="60" fillId="0" borderId="0">
      <alignment horizontal="left"/>
    </xf>
    <xf numFmtId="0" fontId="61" fillId="0" borderId="0">
      <alignment horizontal="left"/>
    </xf>
    <xf numFmtId="0" fontId="60" fillId="0" borderId="0">
      <alignment horizontal="left"/>
    </xf>
    <xf numFmtId="0" fontId="62" fillId="0" borderId="11" applyNumberFormat="0" applyAlignment="0" applyProtection="0">
      <alignment horizontal="left" vertical="center"/>
    </xf>
    <xf numFmtId="0" fontId="62" fillId="0" borderId="12">
      <alignment horizontal="left" vertical="center"/>
    </xf>
    <xf numFmtId="0" fontId="62" fillId="0" borderId="12">
      <alignment horizontal="left" vertical="center"/>
    </xf>
    <xf numFmtId="0" fontId="62" fillId="0" borderId="12">
      <alignment horizontal="left" vertical="center"/>
    </xf>
    <xf numFmtId="0" fontId="63" fillId="0" borderId="0">
      <alignment horizontal="center"/>
    </xf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Protection="0"/>
    <xf numFmtId="0" fontId="68" fillId="0" borderId="0" applyProtection="0"/>
    <xf numFmtId="0" fontId="69" fillId="0" borderId="0">
      <alignment horizontal="center" textRotation="90"/>
    </xf>
    <xf numFmtId="0" fontId="67" fillId="0" borderId="0" applyProtection="0"/>
    <xf numFmtId="0" fontId="63" fillId="0" borderId="0">
      <alignment horizontal="center" textRotation="90"/>
    </xf>
    <xf numFmtId="0" fontId="63" fillId="0" borderId="0">
      <alignment horizontal="center" textRotation="90"/>
    </xf>
    <xf numFmtId="0" fontId="63" fillId="0" borderId="0">
      <alignment horizontal="center" textRotation="90"/>
    </xf>
    <xf numFmtId="0" fontId="62" fillId="0" borderId="0" applyProtection="0"/>
    <xf numFmtId="0" fontId="70" fillId="0" borderId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43" fillId="30" borderId="16" applyNumberFormat="0" applyBorder="0" applyAlignment="0" applyProtection="0"/>
    <xf numFmtId="0" fontId="43" fillId="31" borderId="0" applyNumberFormat="0" applyBorder="0" applyAlignment="0" applyProtection="0"/>
    <xf numFmtId="10" fontId="43" fillId="30" borderId="16" applyNumberFormat="0" applyBorder="0" applyAlignment="0" applyProtection="0"/>
    <xf numFmtId="10" fontId="43" fillId="30" borderId="16" applyNumberFormat="0" applyBorder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4" fillId="32" borderId="4"/>
    <xf numFmtId="0" fontId="74" fillId="32" borderId="4"/>
    <xf numFmtId="175" fontId="75" fillId="0" borderId="4"/>
    <xf numFmtId="175" fontId="76" fillId="0" borderId="4"/>
    <xf numFmtId="175" fontId="76" fillId="0" borderId="4"/>
    <xf numFmtId="175" fontId="75" fillId="0" borderId="4"/>
    <xf numFmtId="175" fontId="75" fillId="0" borderId="4"/>
    <xf numFmtId="175" fontId="75" fillId="0" borderId="4"/>
    <xf numFmtId="188" fontId="15" fillId="0" borderId="0" applyFill="0" applyBorder="0" applyAlignment="0"/>
    <xf numFmtId="182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188" fontId="15" fillId="0" borderId="0" applyFill="0" applyBorder="0" applyAlignment="0"/>
    <xf numFmtId="182" fontId="35" fillId="0" borderId="0" applyFill="0" applyBorder="0" applyAlignment="0"/>
    <xf numFmtId="189" fontId="15" fillId="0" borderId="0" applyFill="0" applyBorder="0" applyAlignment="0"/>
    <xf numFmtId="190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8" fillId="0" borderId="18"/>
    <xf numFmtId="0" fontId="79" fillId="0" borderId="18"/>
    <xf numFmtId="0" fontId="78" fillId="0" borderId="18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4" fillId="0" borderId="0"/>
    <xf numFmtId="0" fontId="81" fillId="0" borderId="0" applyNumberFormat="0" applyFill="0" applyBorder="0" applyAlignment="0">
      <alignment horizontal="left"/>
    </xf>
    <xf numFmtId="37" fontId="82" fillId="0" borderId="0"/>
    <xf numFmtId="37" fontId="83" fillId="0" borderId="0"/>
    <xf numFmtId="212" fontId="18" fillId="0" borderId="0"/>
    <xf numFmtId="205" fontId="84" fillId="0" borderId="0"/>
    <xf numFmtId="0" fontId="85" fillId="0" borderId="0"/>
    <xf numFmtId="0" fontId="86" fillId="0" borderId="0"/>
    <xf numFmtId="0" fontId="2" fillId="0" borderId="0"/>
    <xf numFmtId="0" fontId="5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87" fillId="0" borderId="0" applyNumberFormat="0" applyFill="0" applyBorder="0" applyProtection="0">
      <alignment vertical="top"/>
    </xf>
    <xf numFmtId="0" fontId="1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40" fillId="0" borderId="0"/>
    <xf numFmtId="0" fontId="141" fillId="0" borderId="0"/>
    <xf numFmtId="0" fontId="48" fillId="0" borderId="0"/>
    <xf numFmtId="0" fontId="5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89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10" fillId="0" borderId="0"/>
    <xf numFmtId="0" fontId="48" fillId="0" borderId="0"/>
    <xf numFmtId="0" fontId="5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7" fillId="0" borderId="0"/>
    <xf numFmtId="0" fontId="4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2" fillId="0" borderId="0"/>
    <xf numFmtId="0" fontId="2" fillId="0" borderId="0" applyNumberFormat="0"/>
    <xf numFmtId="0" fontId="2" fillId="0" borderId="0" applyNumberFormat="0"/>
    <xf numFmtId="0" fontId="89" fillId="0" borderId="0"/>
    <xf numFmtId="0" fontId="45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88" fillId="5" borderId="19" applyNumberFormat="0" applyFont="0" applyAlignment="0" applyProtection="0"/>
    <xf numFmtId="0" fontId="88" fillId="5" borderId="19" applyNumberFormat="0" applyFont="0" applyAlignment="0" applyProtection="0"/>
    <xf numFmtId="0" fontId="88" fillId="5" borderId="19" applyNumberFormat="0" applyFont="0" applyAlignment="0" applyProtection="0"/>
    <xf numFmtId="0" fontId="88" fillId="5" borderId="19" applyNumberFormat="0" applyFont="0" applyAlignment="0" applyProtection="0"/>
    <xf numFmtId="0" fontId="91" fillId="26" borderId="20" applyNumberFormat="0" applyAlignment="0" applyProtection="0"/>
    <xf numFmtId="0" fontId="91" fillId="26" borderId="20" applyNumberFormat="0" applyAlignment="0" applyProtection="0"/>
    <xf numFmtId="0" fontId="91" fillId="26" borderId="20" applyNumberFormat="0" applyAlignment="0" applyProtection="0"/>
    <xf numFmtId="0" fontId="91" fillId="26" borderId="20" applyNumberFormat="0" applyAlignment="0" applyProtection="0"/>
    <xf numFmtId="0" fontId="9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213" fontId="90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2" fillId="0" borderId="0" applyFill="0" applyBorder="0" applyAlignment="0" applyProtection="0"/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8" fontId="15" fillId="0" borderId="0" applyFill="0" applyBorder="0" applyAlignment="0"/>
    <xf numFmtId="182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188" fontId="15" fillId="0" borderId="0" applyFill="0" applyBorder="0" applyAlignment="0"/>
    <xf numFmtId="182" fontId="35" fillId="0" borderId="0" applyFill="0" applyBorder="0" applyAlignment="0"/>
    <xf numFmtId="189" fontId="15" fillId="0" borderId="0" applyFill="0" applyBorder="0" applyAlignment="0"/>
    <xf numFmtId="190" fontId="35" fillId="0" borderId="0" applyFill="0" applyBorder="0" applyAlignment="0"/>
    <xf numFmtId="183" fontId="14" fillId="0" borderId="0" applyFill="0" applyBorder="0" applyAlignment="0"/>
    <xf numFmtId="184" fontId="35" fillId="0" borderId="0" applyFill="0" applyBorder="0" applyAlignment="0"/>
    <xf numFmtId="166" fontId="5" fillId="0" borderId="0" applyFont="0" applyFill="0" applyBorder="0" applyAlignment="0" applyProtection="0"/>
    <xf numFmtId="191" fontId="53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1" fontId="5" fillId="0" borderId="21" applyNumberFormat="0" applyFill="0" applyAlignment="0" applyProtection="0">
      <alignment horizontal="center" vertical="center"/>
    </xf>
    <xf numFmtId="0" fontId="94" fillId="2" borderId="0"/>
    <xf numFmtId="0" fontId="17" fillId="0" borderId="0"/>
    <xf numFmtId="0" fontId="95" fillId="0" borderId="0"/>
    <xf numFmtId="0" fontId="96" fillId="0" borderId="0"/>
    <xf numFmtId="214" fontId="95" fillId="0" borderId="0"/>
    <xf numFmtId="215" fontId="96" fillId="0" borderId="0"/>
    <xf numFmtId="0" fontId="5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21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8" fillId="0" borderId="0"/>
    <xf numFmtId="0" fontId="79" fillId="0" borderId="0"/>
    <xf numFmtId="0" fontId="78" fillId="0" borderId="0"/>
    <xf numFmtId="0" fontId="17" fillId="0" borderId="4"/>
    <xf numFmtId="0" fontId="17" fillId="0" borderId="4"/>
    <xf numFmtId="49" fontId="54" fillId="0" borderId="0" applyFill="0" applyBorder="0" applyAlignment="0"/>
    <xf numFmtId="49" fontId="55" fillId="0" borderId="0" applyFill="0" applyBorder="0" applyAlignment="0"/>
    <xf numFmtId="0" fontId="36" fillId="0" borderId="0" applyFill="0" applyBorder="0" applyAlignment="0"/>
    <xf numFmtId="217" fontId="35" fillId="0" borderId="0" applyFill="0" applyBorder="0" applyAlignment="0"/>
    <xf numFmtId="0" fontId="36" fillId="0" borderId="0" applyFill="0" applyBorder="0" applyAlignment="0"/>
    <xf numFmtId="218" fontId="35" fillId="0" borderId="0" applyFill="0" applyBorder="0" applyAlignment="0"/>
    <xf numFmtId="40" fontId="97" fillId="0" borderId="0"/>
    <xf numFmtId="0" fontId="98" fillId="33" borderId="0"/>
    <xf numFmtId="0" fontId="99" fillId="0" borderId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Alignment="0" applyProtection="0"/>
    <xf numFmtId="0" fontId="100" fillId="0" borderId="0" applyNumberFormat="0" applyFill="0" applyBorder="0" applyAlignment="0" applyProtection="0"/>
    <xf numFmtId="0" fontId="102" fillId="0" borderId="0">
      <alignment vertical="center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6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4" fillId="0" borderId="23"/>
    <xf numFmtId="0" fontId="74" fillId="0" borderId="4"/>
    <xf numFmtId="0" fontId="74" fillId="0" borderId="4"/>
    <xf numFmtId="0" fontId="104" fillId="0" borderId="0"/>
    <xf numFmtId="219" fontId="53" fillId="0" borderId="0" applyFont="0" applyFill="0" applyBorder="0" applyAlignment="0" applyProtection="0"/>
    <xf numFmtId="17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7" fillId="26" borderId="6" applyNumberFormat="0" applyAlignment="0" applyProtection="0"/>
    <xf numFmtId="0" fontId="10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106" fillId="0" borderId="0" applyFont="0" applyFill="0" applyBorder="0" applyAlignment="0" applyProtection="0"/>
    <xf numFmtId="168" fontId="106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20" fontId="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07" fillId="0" borderId="0" applyFont="0" applyFill="0" applyBorder="0" applyAlignment="0" applyProtection="0"/>
    <xf numFmtId="168" fontId="1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9" fontId="109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89" fillId="0" borderId="0"/>
    <xf numFmtId="4" fontId="106" fillId="0" borderId="0"/>
    <xf numFmtId="0" fontId="6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2" fillId="0" borderId="0"/>
    <xf numFmtId="0" fontId="73" fillId="12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3" fillId="0" borderId="22" applyNumberFormat="0" applyFill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2" fontId="47" fillId="0" borderId="0" applyFont="0" applyFill="0" applyBorder="0" applyAlignment="0" applyProtection="0"/>
    <xf numFmtId="223" fontId="47" fillId="0" borderId="0" applyFont="0" applyFill="0" applyBorder="0" applyAlignment="0" applyProtection="0"/>
    <xf numFmtId="0" fontId="5" fillId="0" borderId="0"/>
    <xf numFmtId="216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9" fillId="0" borderId="0"/>
    <xf numFmtId="0" fontId="10" fillId="0" borderId="1"/>
    <xf numFmtId="0" fontId="110" fillId="0" borderId="1"/>
    <xf numFmtId="0" fontId="18" fillId="0" borderId="2"/>
    <xf numFmtId="0" fontId="91" fillId="26" borderId="20" applyNumberFormat="0" applyAlignment="0" applyProtection="0"/>
    <xf numFmtId="0" fontId="88" fillId="5" borderId="19" applyNumberFormat="0" applyFont="0" applyAlignment="0" applyProtection="0"/>
    <xf numFmtId="0" fontId="26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25" borderId="6" applyNumberFormat="0" applyAlignment="0" applyProtection="0">
      <alignment vertical="center"/>
    </xf>
    <xf numFmtId="0" fontId="112" fillId="25" borderId="6" applyNumberFormat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4" fillId="5" borderId="19" applyNumberFormat="0" applyFont="0" applyAlignment="0" applyProtection="0">
      <alignment vertical="center"/>
    </xf>
    <xf numFmtId="0" fontId="114" fillId="5" borderId="19" applyNumberFormat="0" applyFont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27" borderId="7" applyNumberFormat="0" applyAlignment="0" applyProtection="0">
      <alignment vertical="center"/>
    </xf>
    <xf numFmtId="0" fontId="118" fillId="0" borderId="24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120" fillId="6" borderId="6" applyNumberFormat="0" applyAlignment="0" applyProtection="0">
      <alignment vertical="center"/>
    </xf>
    <xf numFmtId="0" fontId="120" fillId="6" borderId="6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124" fillId="0" borderId="28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0" borderId="0" applyNumberFormat="0" applyBorder="0" applyAlignment="0" applyProtection="0">
      <alignment vertical="center"/>
    </xf>
    <xf numFmtId="0" fontId="126" fillId="25" borderId="20" applyNumberFormat="0" applyAlignment="0" applyProtection="0">
      <alignment vertical="center"/>
    </xf>
    <xf numFmtId="0" fontId="126" fillId="25" borderId="20" applyNumberFormat="0" applyAlignment="0" applyProtection="0">
      <alignment vertical="center"/>
    </xf>
    <xf numFmtId="178" fontId="127" fillId="0" borderId="0" applyFont="0" applyFill="0" applyBorder="0" applyAlignment="0" applyProtection="0"/>
    <xf numFmtId="177" fontId="127" fillId="0" borderId="0" applyFont="0" applyFill="0" applyBorder="0" applyAlignment="0" applyProtection="0"/>
    <xf numFmtId="0" fontId="114" fillId="0" borderId="0"/>
    <xf numFmtId="0" fontId="128" fillId="0" borderId="0"/>
    <xf numFmtId="0" fontId="129" fillId="0" borderId="0"/>
    <xf numFmtId="168" fontId="130" fillId="0" borderId="0" applyFont="0" applyFill="0" applyBorder="0" applyAlignment="0" applyProtection="0"/>
    <xf numFmtId="38" fontId="131" fillId="0" borderId="0" applyFont="0" applyFill="0" applyBorder="0" applyAlignment="0" applyProtection="0"/>
    <xf numFmtId="0" fontId="3" fillId="0" borderId="0"/>
    <xf numFmtId="0" fontId="3" fillId="0" borderId="1"/>
    <xf numFmtId="165" fontId="130" fillId="0" borderId="0" applyFont="0" applyFill="0" applyBorder="0" applyAlignment="0" applyProtection="0"/>
    <xf numFmtId="0" fontId="139" fillId="0" borderId="0"/>
    <xf numFmtId="168" fontId="139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4" fillId="0" borderId="0"/>
    <xf numFmtId="168" fontId="144" fillId="0" borderId="0" applyFont="0" applyFill="0" applyBorder="0" applyAlignment="0" applyProtection="0"/>
    <xf numFmtId="168" fontId="5" fillId="0" borderId="0" applyFont="0" applyFill="0" applyBorder="0" applyAlignment="0" applyProtection="0"/>
  </cellStyleXfs>
  <cellXfs count="217">
    <xf numFmtId="0" fontId="0" fillId="0" borderId="0" xfId="0"/>
    <xf numFmtId="4" fontId="145" fillId="0" borderId="0" xfId="940" applyNumberFormat="1" applyFont="1" applyFill="1"/>
    <xf numFmtId="4" fontId="145" fillId="0" borderId="0" xfId="940" applyNumberFormat="1" applyFont="1" applyFill="1" applyAlignment="1">
      <alignment horizontal="center"/>
    </xf>
    <xf numFmtId="168" fontId="146" fillId="0" borderId="36" xfId="940" applyNumberFormat="1" applyFont="1" applyFill="1" applyBorder="1" applyAlignment="1">
      <alignment horizontal="center"/>
    </xf>
    <xf numFmtId="168" fontId="145" fillId="0" borderId="32" xfId="940" applyNumberFormat="1" applyFont="1" applyFill="1" applyBorder="1" applyAlignment="1"/>
    <xf numFmtId="168" fontId="145" fillId="0" borderId="32" xfId="940" applyNumberFormat="1" applyFont="1" applyFill="1" applyBorder="1" applyAlignment="1">
      <alignment horizontal="center"/>
    </xf>
    <xf numFmtId="168" fontId="145" fillId="0" borderId="32" xfId="940" applyNumberFormat="1" applyFont="1" applyFill="1" applyBorder="1" applyAlignment="1">
      <alignment horizontal="right"/>
    </xf>
    <xf numFmtId="4" fontId="146" fillId="0" borderId="32" xfId="940" applyNumberFormat="1" applyFont="1" applyFill="1" applyBorder="1" applyAlignment="1">
      <alignment horizontal="center"/>
    </xf>
    <xf numFmtId="168" fontId="146" fillId="0" borderId="31" xfId="940" applyNumberFormat="1" applyFont="1" applyFill="1" applyBorder="1" applyAlignment="1">
      <alignment horizontal="right"/>
    </xf>
    <xf numFmtId="10" fontId="146" fillId="0" borderId="30" xfId="944" applyNumberFormat="1" applyFont="1" applyFill="1" applyBorder="1" applyAlignment="1">
      <alignment horizontal="center"/>
    </xf>
    <xf numFmtId="168" fontId="145" fillId="0" borderId="33" xfId="940" applyNumberFormat="1" applyFont="1" applyFill="1" applyBorder="1" applyAlignment="1"/>
    <xf numFmtId="168" fontId="145" fillId="0" borderId="33" xfId="940" applyNumberFormat="1" applyFont="1" applyFill="1" applyBorder="1" applyAlignment="1">
      <alignment horizontal="center"/>
    </xf>
    <xf numFmtId="168" fontId="145" fillId="0" borderId="33" xfId="940" applyNumberFormat="1" applyFont="1" applyFill="1" applyBorder="1" applyAlignment="1">
      <alignment horizontal="right"/>
    </xf>
    <xf numFmtId="4" fontId="146" fillId="0" borderId="33" xfId="940" applyNumberFormat="1" applyFont="1" applyFill="1" applyBorder="1" applyAlignment="1">
      <alignment horizontal="center"/>
    </xf>
    <xf numFmtId="168" fontId="145" fillId="0" borderId="33" xfId="302" applyNumberFormat="1" applyFont="1" applyFill="1" applyBorder="1" applyAlignment="1">
      <alignment vertical="center"/>
    </xf>
    <xf numFmtId="4" fontId="145" fillId="0" borderId="33" xfId="302" applyNumberFormat="1" applyFont="1" applyFill="1" applyBorder="1" applyAlignment="1">
      <alignment horizontal="center" vertical="center"/>
    </xf>
    <xf numFmtId="4" fontId="145" fillId="0" borderId="33" xfId="345" applyNumberFormat="1" applyFont="1" applyFill="1" applyBorder="1" applyAlignment="1">
      <alignment horizontal="right" vertical="center"/>
    </xf>
    <xf numFmtId="4" fontId="146" fillId="0" borderId="33" xfId="940" applyNumberFormat="1" applyFont="1" applyFill="1" applyBorder="1" applyAlignment="1">
      <alignment horizontal="center" vertical="center"/>
    </xf>
    <xf numFmtId="4" fontId="145" fillId="0" borderId="33" xfId="939" applyNumberFormat="1" applyFont="1" applyFill="1" applyBorder="1" applyAlignment="1">
      <alignment vertical="center"/>
    </xf>
    <xf numFmtId="168" fontId="145" fillId="0" borderId="33" xfId="301" applyFont="1" applyFill="1" applyBorder="1" applyAlignment="1">
      <alignment horizontal="right" vertical="center"/>
    </xf>
    <xf numFmtId="4" fontId="145" fillId="0" borderId="33" xfId="939" applyNumberFormat="1" applyFont="1" applyFill="1" applyBorder="1" applyAlignment="1">
      <alignment vertical="center" wrapText="1"/>
    </xf>
    <xf numFmtId="4" fontId="145" fillId="0" borderId="33" xfId="301" applyNumberFormat="1" applyFont="1" applyFill="1" applyBorder="1" applyAlignment="1">
      <alignment horizontal="right" vertical="center"/>
    </xf>
    <xf numFmtId="4" fontId="145" fillId="0" borderId="33" xfId="939" applyNumberFormat="1" applyFont="1" applyFill="1" applyBorder="1" applyAlignment="1">
      <alignment vertical="top" wrapText="1"/>
    </xf>
    <xf numFmtId="168" fontId="145" fillId="0" borderId="33" xfId="302" applyNumberFormat="1" applyFont="1" applyFill="1" applyBorder="1" applyAlignment="1">
      <alignment vertical="top"/>
    </xf>
    <xf numFmtId="4" fontId="145" fillId="0" borderId="33" xfId="302" applyNumberFormat="1" applyFont="1" applyFill="1" applyBorder="1" applyAlignment="1">
      <alignment horizontal="center" vertical="top"/>
    </xf>
    <xf numFmtId="4" fontId="145" fillId="0" borderId="33" xfId="301" applyNumberFormat="1" applyFont="1" applyFill="1" applyBorder="1" applyAlignment="1">
      <alignment horizontal="right" vertical="top"/>
    </xf>
    <xf numFmtId="4" fontId="146" fillId="0" borderId="29" xfId="940" applyNumberFormat="1" applyFont="1" applyFill="1" applyBorder="1" applyAlignment="1">
      <alignment horizontal="center" vertical="center"/>
    </xf>
    <xf numFmtId="3" fontId="145" fillId="0" borderId="29" xfId="936" applyNumberFormat="1" applyFont="1" applyFill="1" applyBorder="1" applyAlignment="1">
      <alignment horizontal="left" vertical="top" wrapText="1"/>
    </xf>
    <xf numFmtId="168" fontId="145" fillId="0" borderId="29" xfId="936" applyNumberFormat="1" applyFont="1" applyFill="1" applyBorder="1" applyAlignment="1">
      <alignment vertical="top" wrapText="1"/>
    </xf>
    <xf numFmtId="168" fontId="145" fillId="0" borderId="29" xfId="936" applyNumberFormat="1" applyFont="1" applyFill="1" applyBorder="1" applyAlignment="1">
      <alignment horizontal="center" vertical="top" wrapText="1"/>
    </xf>
    <xf numFmtId="168" fontId="145" fillId="0" borderId="29" xfId="936" applyNumberFormat="1" applyFont="1" applyFill="1" applyBorder="1" applyAlignment="1">
      <alignment horizontal="right" vertical="top" wrapText="1"/>
    </xf>
    <xf numFmtId="4" fontId="146" fillId="0" borderId="29" xfId="940" applyNumberFormat="1" applyFont="1" applyFill="1" applyBorder="1" applyAlignment="1">
      <alignment horizontal="center"/>
    </xf>
    <xf numFmtId="0" fontId="146" fillId="0" borderId="16" xfId="939" applyFont="1" applyFill="1" applyBorder="1" applyAlignment="1">
      <alignment horizontal="center" vertical="center"/>
    </xf>
    <xf numFmtId="168" fontId="146" fillId="0" borderId="16" xfId="302" applyNumberFormat="1" applyFont="1" applyFill="1" applyBorder="1" applyAlignment="1">
      <alignment vertical="center"/>
    </xf>
    <xf numFmtId="168" fontId="146" fillId="0" borderId="16" xfId="302" applyNumberFormat="1" applyFont="1" applyFill="1" applyBorder="1" applyAlignment="1">
      <alignment horizontal="center" vertical="center"/>
    </xf>
    <xf numFmtId="168" fontId="146" fillId="0" borderId="16" xfId="301" applyNumberFormat="1" applyFont="1" applyFill="1" applyBorder="1" applyAlignment="1">
      <alignment horizontal="right" vertical="center"/>
    </xf>
    <xf numFmtId="4" fontId="146" fillId="0" borderId="16" xfId="940" applyNumberFormat="1" applyFont="1" applyFill="1" applyBorder="1" applyAlignment="1">
      <alignment horizontal="center"/>
    </xf>
    <xf numFmtId="0" fontId="146" fillId="0" borderId="44" xfId="939" applyFont="1" applyFill="1" applyBorder="1" applyAlignment="1">
      <alignment horizontal="center" vertical="center"/>
    </xf>
    <xf numFmtId="4" fontId="146" fillId="0" borderId="44" xfId="940" applyNumberFormat="1" applyFont="1" applyFill="1" applyBorder="1" applyAlignment="1">
      <alignment horizontal="center"/>
    </xf>
    <xf numFmtId="0" fontId="146" fillId="0" borderId="33" xfId="939" applyFont="1" applyFill="1" applyBorder="1" applyAlignment="1">
      <alignment vertical="center"/>
    </xf>
    <xf numFmtId="168" fontId="145" fillId="0" borderId="33" xfId="936" applyNumberFormat="1" applyFont="1" applyFill="1" applyBorder="1" applyAlignment="1">
      <alignment vertical="top" wrapText="1"/>
    </xf>
    <xf numFmtId="168" fontId="145" fillId="0" borderId="33" xfId="936" applyNumberFormat="1" applyFont="1" applyFill="1" applyBorder="1" applyAlignment="1">
      <alignment horizontal="center" vertical="top" wrapText="1"/>
    </xf>
    <xf numFmtId="168" fontId="145" fillId="0" borderId="33" xfId="936" applyNumberFormat="1" applyFont="1" applyFill="1" applyBorder="1" applyAlignment="1">
      <alignment horizontal="right" vertical="top" wrapText="1"/>
    </xf>
    <xf numFmtId="0" fontId="145" fillId="0" borderId="33" xfId="939" applyFont="1" applyFill="1" applyBorder="1" applyAlignment="1">
      <alignment vertical="center"/>
    </xf>
    <xf numFmtId="171" fontId="145" fillId="0" borderId="33" xfId="302" applyNumberFormat="1" applyFont="1" applyFill="1" applyBorder="1" applyAlignment="1">
      <alignment horizontal="center" vertical="center"/>
    </xf>
    <xf numFmtId="4" fontId="145" fillId="0" borderId="39" xfId="940" applyNumberFormat="1" applyFont="1" applyFill="1" applyBorder="1" applyAlignment="1">
      <alignment vertical="center" wrapText="1"/>
    </xf>
    <xf numFmtId="168" fontId="145" fillId="0" borderId="39" xfId="940" applyNumberFormat="1" applyFont="1" applyFill="1" applyBorder="1" applyAlignment="1">
      <alignment vertical="center"/>
    </xf>
    <xf numFmtId="168" fontId="145" fillId="0" borderId="39" xfId="940" applyNumberFormat="1" applyFont="1" applyFill="1" applyBorder="1" applyAlignment="1">
      <alignment horizontal="center" vertical="center"/>
    </xf>
    <xf numFmtId="168" fontId="145" fillId="0" borderId="39" xfId="940" applyNumberFormat="1" applyFont="1" applyFill="1" applyBorder="1" applyAlignment="1">
      <alignment horizontal="right" vertical="center"/>
    </xf>
    <xf numFmtId="168" fontId="145" fillId="0" borderId="39" xfId="940" applyNumberFormat="1" applyFont="1" applyFill="1" applyBorder="1" applyAlignment="1">
      <alignment horizontal="right" vertical="center" wrapText="1"/>
    </xf>
    <xf numFmtId="4" fontId="145" fillId="0" borderId="16" xfId="940" applyNumberFormat="1" applyFont="1" applyFill="1" applyBorder="1" applyAlignment="1">
      <alignment horizontal="center"/>
    </xf>
    <xf numFmtId="168" fontId="145" fillId="0" borderId="3" xfId="940" applyNumberFormat="1" applyFont="1" applyFill="1" applyBorder="1" applyAlignment="1">
      <alignment vertical="center"/>
    </xf>
    <xf numFmtId="168" fontId="145" fillId="0" borderId="3" xfId="940" applyNumberFormat="1" applyFont="1" applyFill="1" applyBorder="1" applyAlignment="1">
      <alignment horizontal="center" vertical="center"/>
    </xf>
    <xf numFmtId="168" fontId="145" fillId="0" borderId="3" xfId="940" applyNumberFormat="1" applyFont="1" applyFill="1" applyBorder="1" applyAlignment="1">
      <alignment horizontal="right" vertical="center"/>
    </xf>
    <xf numFmtId="168" fontId="146" fillId="0" borderId="3" xfId="940" applyNumberFormat="1" applyFont="1" applyFill="1" applyBorder="1" applyAlignment="1">
      <alignment horizontal="right" vertical="center"/>
    </xf>
    <xf numFmtId="172" fontId="145" fillId="0" borderId="21" xfId="940" applyNumberFormat="1" applyFont="1" applyFill="1" applyBorder="1" applyAlignment="1">
      <alignment horizontal="center"/>
    </xf>
    <xf numFmtId="4" fontId="147" fillId="0" borderId="40" xfId="940" applyNumberFormat="1" applyFont="1" applyFill="1" applyBorder="1" applyAlignment="1">
      <alignment vertical="center" wrapText="1"/>
    </xf>
    <xf numFmtId="168" fontId="145" fillId="0" borderId="40" xfId="940" applyNumberFormat="1" applyFont="1" applyFill="1" applyBorder="1" applyAlignment="1">
      <alignment vertical="center"/>
    </xf>
    <xf numFmtId="168" fontId="145" fillId="0" borderId="40" xfId="940" applyNumberFormat="1" applyFont="1" applyFill="1" applyBorder="1" applyAlignment="1">
      <alignment horizontal="center" vertical="center"/>
    </xf>
    <xf numFmtId="168" fontId="145" fillId="0" borderId="40" xfId="940" applyNumberFormat="1" applyFont="1" applyFill="1" applyBorder="1" applyAlignment="1">
      <alignment horizontal="right" vertical="center"/>
    </xf>
    <xf numFmtId="4" fontId="146" fillId="0" borderId="35" xfId="940" applyNumberFormat="1" applyFont="1" applyFill="1" applyBorder="1" applyAlignment="1">
      <alignment horizontal="center"/>
    </xf>
    <xf numFmtId="4" fontId="146" fillId="0" borderId="33" xfId="939" applyNumberFormat="1" applyFont="1" applyFill="1" applyBorder="1" applyAlignment="1">
      <alignment vertical="center"/>
    </xf>
    <xf numFmtId="0" fontId="145" fillId="0" borderId="33" xfId="939" applyFont="1" applyFill="1" applyBorder="1" applyAlignment="1">
      <alignment horizontal="left" vertical="center"/>
    </xf>
    <xf numFmtId="168" fontId="145" fillId="0" borderId="33" xfId="302" applyNumberFormat="1" applyFont="1" applyFill="1" applyBorder="1" applyAlignment="1">
      <alignment horizontal="center" vertical="center"/>
    </xf>
    <xf numFmtId="168" fontId="145" fillId="0" borderId="33" xfId="936" applyNumberFormat="1" applyFont="1" applyFill="1" applyBorder="1" applyAlignment="1">
      <alignment horizontal="right" vertical="top"/>
    </xf>
    <xf numFmtId="168" fontId="145" fillId="0" borderId="33" xfId="940" applyNumberFormat="1" applyFont="1" applyFill="1" applyBorder="1" applyAlignment="1">
      <alignment horizontal="right" vertical="center"/>
    </xf>
    <xf numFmtId="4" fontId="146" fillId="0" borderId="41" xfId="940" applyNumberFormat="1" applyFont="1" applyFill="1" applyBorder="1" applyAlignment="1">
      <alignment horizontal="center"/>
    </xf>
    <xf numFmtId="0" fontId="145" fillId="0" borderId="33" xfId="936" applyFont="1" applyFill="1" applyBorder="1" applyAlignment="1">
      <alignment horizontal="left" vertical="top" wrapText="1"/>
    </xf>
    <xf numFmtId="4" fontId="145" fillId="0" borderId="33" xfId="936" applyNumberFormat="1" applyFont="1" applyFill="1" applyBorder="1" applyAlignment="1">
      <alignment vertical="top" wrapText="1"/>
    </xf>
    <xf numFmtId="4" fontId="145" fillId="0" borderId="33" xfId="345" applyNumberFormat="1" applyFont="1" applyFill="1" applyBorder="1" applyAlignment="1">
      <alignment vertical="center"/>
    </xf>
    <xf numFmtId="0" fontId="146" fillId="0" borderId="33" xfId="936" applyFont="1" applyFill="1" applyBorder="1" applyAlignment="1">
      <alignment horizontal="left" vertical="top" wrapText="1"/>
    </xf>
    <xf numFmtId="168" fontId="146" fillId="0" borderId="16" xfId="940" applyNumberFormat="1" applyFont="1" applyFill="1" applyBorder="1" applyAlignment="1">
      <alignment horizontal="right" vertical="center"/>
    </xf>
    <xf numFmtId="4" fontId="146" fillId="0" borderId="42" xfId="940" applyNumberFormat="1" applyFont="1" applyFill="1" applyBorder="1" applyAlignment="1">
      <alignment horizontal="center"/>
    </xf>
    <xf numFmtId="4" fontId="147" fillId="0" borderId="38" xfId="940" applyNumberFormat="1" applyFont="1" applyFill="1" applyBorder="1" applyAlignment="1">
      <alignment vertical="center" wrapText="1"/>
    </xf>
    <xf numFmtId="168" fontId="145" fillId="0" borderId="38" xfId="940" applyNumberFormat="1" applyFont="1" applyFill="1" applyBorder="1" applyAlignment="1">
      <alignment vertical="center"/>
    </xf>
    <xf numFmtId="168" fontId="145" fillId="0" borderId="38" xfId="940" applyNumberFormat="1" applyFont="1" applyFill="1" applyBorder="1" applyAlignment="1">
      <alignment horizontal="center" vertical="center"/>
    </xf>
    <xf numFmtId="168" fontId="145" fillId="0" borderId="38" xfId="940" applyNumberFormat="1" applyFont="1" applyFill="1" applyBorder="1" applyAlignment="1">
      <alignment horizontal="right" vertical="center"/>
    </xf>
    <xf numFmtId="168" fontId="145" fillId="0" borderId="35" xfId="940" applyNumberFormat="1" applyFont="1" applyFill="1" applyBorder="1" applyAlignment="1">
      <alignment horizontal="right" vertical="center"/>
    </xf>
    <xf numFmtId="4" fontId="146" fillId="0" borderId="43" xfId="940" applyNumberFormat="1" applyFont="1" applyFill="1" applyBorder="1" applyAlignment="1">
      <alignment horizontal="center"/>
    </xf>
    <xf numFmtId="0" fontId="146" fillId="0" borderId="39" xfId="940" applyFont="1" applyFill="1" applyBorder="1" applyAlignment="1">
      <alignment vertical="center" wrapText="1"/>
    </xf>
    <xf numFmtId="0" fontId="145" fillId="0" borderId="39" xfId="940" applyFont="1" applyFill="1" applyBorder="1" applyAlignment="1">
      <alignment vertical="center" wrapText="1"/>
    </xf>
    <xf numFmtId="4" fontId="146" fillId="0" borderId="16" xfId="940" applyNumberFormat="1" applyFont="1" applyFill="1" applyBorder="1" applyAlignment="1">
      <alignment horizontal="center" vertical="center"/>
    </xf>
    <xf numFmtId="172" fontId="145" fillId="0" borderId="33" xfId="940" applyNumberFormat="1" applyFont="1" applyFill="1" applyBorder="1" applyAlignment="1">
      <alignment horizontal="center"/>
    </xf>
    <xf numFmtId="0" fontId="146" fillId="0" borderId="33" xfId="939" applyFont="1" applyFill="1" applyBorder="1" applyAlignment="1">
      <alignment vertical="center" wrapText="1"/>
    </xf>
    <xf numFmtId="168" fontId="145" fillId="0" borderId="33" xfId="301" applyNumberFormat="1" applyFont="1" applyFill="1" applyBorder="1" applyAlignment="1">
      <alignment vertical="top"/>
    </xf>
    <xf numFmtId="168" fontId="145" fillId="0" borderId="33" xfId="302" applyNumberFormat="1" applyFont="1" applyFill="1" applyBorder="1" applyAlignment="1">
      <alignment horizontal="center" vertical="top"/>
    </xf>
    <xf numFmtId="168" fontId="145" fillId="0" borderId="33" xfId="301" applyNumberFormat="1" applyFont="1" applyFill="1" applyBorder="1" applyAlignment="1">
      <alignment horizontal="right" vertical="top"/>
    </xf>
    <xf numFmtId="4" fontId="146" fillId="0" borderId="44" xfId="940" applyNumberFormat="1" applyFont="1" applyFill="1" applyBorder="1" applyAlignment="1">
      <alignment horizontal="center" vertical="center"/>
    </xf>
    <xf numFmtId="168" fontId="145" fillId="0" borderId="44" xfId="940" applyNumberFormat="1" applyFont="1" applyFill="1" applyBorder="1" applyAlignment="1">
      <alignment vertical="center"/>
    </xf>
    <xf numFmtId="168" fontId="145" fillId="0" borderId="44" xfId="940" applyNumberFormat="1" applyFont="1" applyFill="1" applyBorder="1" applyAlignment="1">
      <alignment horizontal="center" vertical="center"/>
    </xf>
    <xf numFmtId="168" fontId="145" fillId="0" borderId="44" xfId="940" applyNumberFormat="1" applyFont="1" applyFill="1" applyBorder="1" applyAlignment="1">
      <alignment horizontal="right" vertical="center"/>
    </xf>
    <xf numFmtId="168" fontId="146" fillId="0" borderId="44" xfId="940" applyNumberFormat="1" applyFont="1" applyFill="1" applyBorder="1" applyAlignment="1">
      <alignment horizontal="right" vertical="center"/>
    </xf>
    <xf numFmtId="168" fontId="145" fillId="0" borderId="33" xfId="940" applyNumberFormat="1" applyFont="1" applyFill="1" applyBorder="1" applyAlignment="1">
      <alignment vertical="center"/>
    </xf>
    <xf numFmtId="168" fontId="145" fillId="0" borderId="33" xfId="940" applyNumberFormat="1" applyFont="1" applyFill="1" applyBorder="1" applyAlignment="1">
      <alignment horizontal="center" vertical="center"/>
    </xf>
    <xf numFmtId="168" fontId="145" fillId="0" borderId="33" xfId="940" applyNumberFormat="1" applyFont="1" applyFill="1" applyBorder="1" applyAlignment="1">
      <alignment horizontal="right" vertical="center" wrapText="1"/>
    </xf>
    <xf numFmtId="168" fontId="145" fillId="0" borderId="33" xfId="301" applyNumberFormat="1" applyFont="1" applyFill="1" applyBorder="1" applyAlignment="1">
      <alignment vertical="center"/>
    </xf>
    <xf numFmtId="168" fontId="145" fillId="0" borderId="33" xfId="301" applyNumberFormat="1" applyFont="1" applyFill="1" applyBorder="1" applyAlignment="1">
      <alignment horizontal="right" vertical="center"/>
    </xf>
    <xf numFmtId="4" fontId="147" fillId="0" borderId="45" xfId="940" applyNumberFormat="1" applyFont="1" applyFill="1" applyBorder="1" applyAlignment="1">
      <alignment vertical="center" wrapText="1"/>
    </xf>
    <xf numFmtId="168" fontId="145" fillId="0" borderId="45" xfId="940" applyNumberFormat="1" applyFont="1" applyFill="1" applyBorder="1" applyAlignment="1">
      <alignment vertical="center"/>
    </xf>
    <xf numFmtId="168" fontId="145" fillId="0" borderId="45" xfId="940" applyNumberFormat="1" applyFont="1" applyFill="1" applyBorder="1" applyAlignment="1">
      <alignment horizontal="center" vertical="center"/>
    </xf>
    <xf numFmtId="168" fontId="145" fillId="0" borderId="45" xfId="940" applyNumberFormat="1" applyFont="1" applyFill="1" applyBorder="1" applyAlignment="1">
      <alignment horizontal="right" vertical="center"/>
    </xf>
    <xf numFmtId="0" fontId="146" fillId="0" borderId="47" xfId="939" applyFont="1" applyFill="1" applyBorder="1" applyAlignment="1">
      <alignment horizontal="center" vertical="center"/>
    </xf>
    <xf numFmtId="168" fontId="145" fillId="0" borderId="47" xfId="940" applyNumberFormat="1" applyFont="1" applyFill="1" applyBorder="1" applyAlignment="1">
      <alignment vertical="center"/>
    </xf>
    <xf numFmtId="168" fontId="145" fillId="0" borderId="47" xfId="940" applyNumberFormat="1" applyFont="1" applyFill="1" applyBorder="1" applyAlignment="1">
      <alignment horizontal="center" vertical="center"/>
    </xf>
    <xf numFmtId="168" fontId="145" fillId="0" borderId="47" xfId="940" applyNumberFormat="1" applyFont="1" applyFill="1" applyBorder="1" applyAlignment="1">
      <alignment horizontal="right" vertical="center"/>
    </xf>
    <xf numFmtId="168" fontId="146" fillId="0" borderId="47" xfId="940" applyNumberFormat="1" applyFont="1" applyFill="1" applyBorder="1" applyAlignment="1">
      <alignment horizontal="right" vertical="center"/>
    </xf>
    <xf numFmtId="4" fontId="146" fillId="0" borderId="21" xfId="940" applyNumberFormat="1" applyFont="1" applyFill="1" applyBorder="1" applyAlignment="1">
      <alignment horizontal="center"/>
    </xf>
    <xf numFmtId="4" fontId="145" fillId="0" borderId="33" xfId="940" applyNumberFormat="1" applyFont="1" applyFill="1" applyBorder="1" applyAlignment="1">
      <alignment horizontal="center" vertical="center" wrapText="1"/>
    </xf>
    <xf numFmtId="168" fontId="145" fillId="0" borderId="33" xfId="345" applyFont="1" applyFill="1" applyBorder="1" applyAlignment="1">
      <alignment vertical="center"/>
    </xf>
    <xf numFmtId="168" fontId="145" fillId="0" borderId="33" xfId="345" applyFont="1" applyFill="1" applyBorder="1" applyAlignment="1">
      <alignment horizontal="right" vertical="center"/>
    </xf>
    <xf numFmtId="168" fontId="145" fillId="0" borderId="21" xfId="302" applyNumberFormat="1" applyFont="1" applyFill="1" applyBorder="1" applyAlignment="1">
      <alignment horizontal="center" vertical="center"/>
    </xf>
    <xf numFmtId="0" fontId="145" fillId="0" borderId="21" xfId="939" applyFont="1" applyFill="1" applyBorder="1" applyAlignment="1">
      <alignment vertical="center"/>
    </xf>
    <xf numFmtId="168" fontId="145" fillId="0" borderId="21" xfId="301" applyNumberFormat="1" applyFont="1" applyFill="1" applyBorder="1" applyAlignment="1">
      <alignment vertical="center"/>
    </xf>
    <xf numFmtId="168" fontId="145" fillId="0" borderId="21" xfId="301" applyNumberFormat="1" applyFont="1" applyFill="1" applyBorder="1" applyAlignment="1">
      <alignment horizontal="right" vertical="center"/>
    </xf>
    <xf numFmtId="4" fontId="145" fillId="0" borderId="29" xfId="940" applyNumberFormat="1" applyFont="1" applyFill="1" applyBorder="1" applyAlignment="1">
      <alignment horizontal="center" vertical="center" wrapText="1"/>
    </xf>
    <xf numFmtId="4" fontId="145" fillId="0" borderId="16" xfId="940" applyNumberFormat="1" applyFont="1" applyFill="1" applyBorder="1" applyAlignment="1">
      <alignment horizontal="center" vertical="center" wrapText="1"/>
    </xf>
    <xf numFmtId="4" fontId="145" fillId="0" borderId="35" xfId="940" applyNumberFormat="1" applyFont="1" applyFill="1" applyBorder="1" applyAlignment="1">
      <alignment horizontal="center" vertical="center" wrapText="1"/>
    </xf>
    <xf numFmtId="168" fontId="145" fillId="0" borderId="33" xfId="345" applyFont="1" applyFill="1" applyBorder="1" applyAlignment="1">
      <alignment vertical="top"/>
    </xf>
    <xf numFmtId="4" fontId="145" fillId="0" borderId="33" xfId="936" applyNumberFormat="1" applyFont="1" applyFill="1" applyBorder="1" applyAlignment="1">
      <alignment horizontal="right" vertical="top" wrapText="1"/>
    </xf>
    <xf numFmtId="168" fontId="145" fillId="0" borderId="33" xfId="345" applyFont="1" applyFill="1" applyBorder="1" applyAlignment="1">
      <alignment horizontal="right" vertical="top"/>
    </xf>
    <xf numFmtId="171" fontId="145" fillId="0" borderId="39" xfId="940" applyNumberFormat="1" applyFont="1" applyFill="1" applyBorder="1" applyAlignment="1">
      <alignment horizontal="center" vertical="center"/>
    </xf>
    <xf numFmtId="168" fontId="145" fillId="0" borderId="33" xfId="301" applyFont="1" applyFill="1" applyBorder="1" applyAlignment="1">
      <alignment vertical="center"/>
    </xf>
    <xf numFmtId="4" fontId="145" fillId="0" borderId="29" xfId="940" applyNumberFormat="1" applyFont="1" applyFill="1" applyBorder="1" applyAlignment="1">
      <alignment horizontal="center"/>
    </xf>
    <xf numFmtId="4" fontId="145" fillId="0" borderId="29" xfId="940" applyNumberFormat="1" applyFont="1" applyFill="1" applyBorder="1" applyAlignment="1">
      <alignment vertical="center" wrapText="1"/>
    </xf>
    <xf numFmtId="168" fontId="145" fillId="0" borderId="29" xfId="940" applyNumberFormat="1" applyFont="1" applyFill="1" applyBorder="1" applyAlignment="1">
      <alignment vertical="center"/>
    </xf>
    <xf numFmtId="168" fontId="145" fillId="0" borderId="29" xfId="940" applyNumberFormat="1" applyFont="1" applyFill="1" applyBorder="1" applyAlignment="1">
      <alignment horizontal="center" vertical="center"/>
    </xf>
    <xf numFmtId="168" fontId="145" fillId="0" borderId="29" xfId="940" applyNumberFormat="1" applyFont="1" applyFill="1" applyBorder="1" applyAlignment="1">
      <alignment horizontal="right" vertical="center"/>
    </xf>
    <xf numFmtId="4" fontId="145" fillId="0" borderId="21" xfId="940" applyNumberFormat="1" applyFont="1" applyFill="1" applyBorder="1" applyAlignment="1">
      <alignment horizontal="center"/>
    </xf>
    <xf numFmtId="168" fontId="145" fillId="0" borderId="33" xfId="301" applyFont="1" applyFill="1" applyBorder="1" applyAlignment="1">
      <alignment horizontal="right" vertical="top"/>
    </xf>
    <xf numFmtId="168" fontId="145" fillId="0" borderId="37" xfId="940" applyNumberFormat="1" applyFont="1" applyFill="1" applyBorder="1" applyAlignment="1">
      <alignment vertical="center"/>
    </xf>
    <xf numFmtId="168" fontId="145" fillId="0" borderId="37" xfId="940" applyNumberFormat="1" applyFont="1" applyFill="1" applyBorder="1" applyAlignment="1">
      <alignment horizontal="center" vertical="center"/>
    </xf>
    <xf numFmtId="168" fontId="145" fillId="0" borderId="37" xfId="940" applyNumberFormat="1" applyFont="1" applyFill="1" applyBorder="1" applyAlignment="1">
      <alignment horizontal="right" vertical="center"/>
    </xf>
    <xf numFmtId="168" fontId="146" fillId="0" borderId="37" xfId="940" applyNumberFormat="1" applyFont="1" applyFill="1" applyBorder="1" applyAlignment="1">
      <alignment horizontal="right" vertical="center"/>
    </xf>
    <xf numFmtId="4" fontId="146" fillId="0" borderId="37" xfId="940" applyNumberFormat="1" applyFont="1" applyFill="1" applyBorder="1" applyAlignment="1">
      <alignment horizontal="center"/>
    </xf>
    <xf numFmtId="4" fontId="145" fillId="0" borderId="46" xfId="940" applyNumberFormat="1" applyFont="1" applyFill="1" applyBorder="1" applyAlignment="1">
      <alignment horizontal="center"/>
    </xf>
    <xf numFmtId="4" fontId="145" fillId="0" borderId="0" xfId="940" applyNumberFormat="1" applyFont="1" applyFill="1" applyBorder="1" applyAlignment="1">
      <alignment horizontal="left" vertical="center" wrapText="1"/>
    </xf>
    <xf numFmtId="168" fontId="145" fillId="0" borderId="0" xfId="940" applyNumberFormat="1" applyFont="1" applyFill="1" applyBorder="1" applyAlignment="1">
      <alignment vertical="center" wrapText="1"/>
    </xf>
    <xf numFmtId="168" fontId="145" fillId="0" borderId="0" xfId="940" applyNumberFormat="1" applyFont="1" applyFill="1" applyBorder="1" applyAlignment="1">
      <alignment horizontal="center" vertical="center" wrapText="1"/>
    </xf>
    <xf numFmtId="168" fontId="145" fillId="0" borderId="0" xfId="940" applyNumberFormat="1" applyFont="1" applyFill="1" applyBorder="1" applyAlignment="1">
      <alignment horizontal="right" vertical="center" wrapText="1"/>
    </xf>
    <xf numFmtId="168" fontId="145" fillId="0" borderId="0" xfId="940" applyNumberFormat="1" applyFont="1" applyFill="1" applyAlignment="1"/>
    <xf numFmtId="168" fontId="145" fillId="0" borderId="0" xfId="940" applyNumberFormat="1" applyFont="1" applyFill="1" applyAlignment="1">
      <alignment horizontal="center"/>
    </xf>
    <xf numFmtId="168" fontId="145" fillId="0" borderId="0" xfId="940" applyNumberFormat="1" applyFont="1" applyFill="1" applyAlignment="1">
      <alignment horizontal="right"/>
    </xf>
    <xf numFmtId="4" fontId="146" fillId="0" borderId="31" xfId="940" applyNumberFormat="1" applyFont="1" applyFill="1" applyBorder="1" applyAlignment="1">
      <alignment horizontal="center"/>
    </xf>
    <xf numFmtId="4" fontId="146" fillId="0" borderId="30" xfId="940" applyNumberFormat="1" applyFont="1" applyFill="1" applyBorder="1" applyAlignment="1">
      <alignment horizontal="center"/>
    </xf>
    <xf numFmtId="4" fontId="145" fillId="0" borderId="35" xfId="940" applyNumberFormat="1" applyFont="1" applyFill="1" applyBorder="1" applyAlignment="1">
      <alignment horizontal="center" vertical="top" wrapText="1"/>
    </xf>
    <xf numFmtId="168" fontId="145" fillId="0" borderId="33" xfId="936" applyNumberFormat="1" applyFont="1" applyFill="1" applyBorder="1" applyAlignment="1">
      <alignment horizontal="right" vertical="center" wrapText="1"/>
    </xf>
    <xf numFmtId="4" fontId="146" fillId="0" borderId="21" xfId="940" applyNumberFormat="1" applyFont="1" applyFill="1" applyBorder="1" applyAlignment="1">
      <alignment horizontal="center" vertical="center"/>
    </xf>
    <xf numFmtId="4" fontId="146" fillId="0" borderId="33" xfId="940" applyNumberFormat="1" applyFont="1" applyFill="1" applyBorder="1" applyAlignment="1">
      <alignment horizontal="center" vertical="top"/>
    </xf>
    <xf numFmtId="0" fontId="145" fillId="0" borderId="33" xfId="939" applyFont="1" applyFill="1" applyBorder="1" applyAlignment="1">
      <alignment horizontal="left" vertical="top" wrapText="1"/>
    </xf>
    <xf numFmtId="0" fontId="145" fillId="0" borderId="33" xfId="939" applyFont="1" applyFill="1" applyBorder="1" applyAlignment="1">
      <alignment vertical="center" wrapText="1"/>
    </xf>
    <xf numFmtId="168" fontId="145" fillId="0" borderId="39" xfId="940" applyNumberFormat="1" applyFont="1" applyFill="1" applyBorder="1" applyAlignment="1">
      <alignment vertical="top"/>
    </xf>
    <xf numFmtId="0" fontId="145" fillId="0" borderId="33" xfId="939" applyFont="1" applyFill="1" applyBorder="1" applyAlignment="1">
      <alignment vertical="top" wrapText="1"/>
    </xf>
    <xf numFmtId="0" fontId="145" fillId="0" borderId="33" xfId="939" quotePrefix="1" applyFont="1" applyFill="1" applyBorder="1" applyAlignment="1">
      <alignment vertical="center"/>
    </xf>
    <xf numFmtId="0" fontId="145" fillId="0" borderId="33" xfId="936" applyFont="1" applyFill="1" applyBorder="1" applyAlignment="1">
      <alignment horizontal="left" vertical="center" wrapText="1"/>
    </xf>
    <xf numFmtId="4" fontId="145" fillId="0" borderId="33" xfId="936" applyNumberFormat="1" applyFont="1" applyFill="1" applyBorder="1" applyAlignment="1">
      <alignment horizontal="right" vertical="center" wrapText="1"/>
    </xf>
    <xf numFmtId="171" fontId="145" fillId="0" borderId="39" xfId="940" applyNumberFormat="1" applyFont="1" applyFill="1" applyBorder="1" applyAlignment="1">
      <alignment horizontal="center" vertical="top"/>
    </xf>
    <xf numFmtId="168" fontId="145" fillId="0" borderId="39" xfId="940" applyNumberFormat="1" applyFont="1" applyFill="1" applyBorder="1" applyAlignment="1">
      <alignment horizontal="right" vertical="top"/>
    </xf>
    <xf numFmtId="168" fontId="145" fillId="0" borderId="39" xfId="940" applyNumberFormat="1" applyFont="1" applyFill="1" applyBorder="1" applyAlignment="1">
      <alignment horizontal="right" vertical="top" wrapText="1"/>
    </xf>
    <xf numFmtId="172" fontId="146" fillId="0" borderId="33" xfId="940" applyNumberFormat="1" applyFont="1" applyFill="1" applyBorder="1" applyAlignment="1">
      <alignment horizontal="center"/>
    </xf>
    <xf numFmtId="172" fontId="146" fillId="0" borderId="33" xfId="940" applyNumberFormat="1" applyFont="1" applyFill="1" applyBorder="1" applyAlignment="1">
      <alignment horizontal="center" vertical="center"/>
    </xf>
    <xf numFmtId="172" fontId="146" fillId="0" borderId="33" xfId="940" applyNumberFormat="1" applyFont="1" applyFill="1" applyBorder="1" applyAlignment="1">
      <alignment horizontal="center" vertical="top"/>
    </xf>
    <xf numFmtId="4" fontId="146" fillId="0" borderId="39" xfId="940" applyNumberFormat="1" applyFont="1" applyFill="1" applyBorder="1" applyAlignment="1">
      <alignment vertical="center" wrapText="1"/>
    </xf>
    <xf numFmtId="0" fontId="146" fillId="0" borderId="33" xfId="940" applyFont="1" applyFill="1" applyBorder="1" applyAlignment="1">
      <alignment vertical="center" wrapText="1"/>
    </xf>
    <xf numFmtId="168" fontId="145" fillId="0" borderId="33" xfId="228" applyFont="1" applyFill="1" applyBorder="1" applyAlignment="1">
      <alignment vertical="center"/>
    </xf>
    <xf numFmtId="4" fontId="146" fillId="0" borderId="37" xfId="940" applyNumberFormat="1" applyFont="1" applyFill="1" applyBorder="1" applyAlignment="1">
      <alignment vertical="center" wrapText="1"/>
    </xf>
    <xf numFmtId="3" fontId="145" fillId="0" borderId="33" xfId="940" applyNumberFormat="1" applyFont="1" applyFill="1" applyBorder="1" applyAlignment="1">
      <alignment horizontal="left" vertical="center"/>
    </xf>
    <xf numFmtId="10" fontId="145" fillId="0" borderId="33" xfId="944" applyNumberFormat="1" applyFont="1" applyFill="1" applyBorder="1" applyAlignment="1">
      <alignment horizontal="center"/>
    </xf>
    <xf numFmtId="4" fontId="145" fillId="0" borderId="33" xfId="940" applyNumberFormat="1" applyFont="1" applyFill="1" applyBorder="1" applyAlignment="1">
      <alignment horizontal="center" vertical="center"/>
    </xf>
    <xf numFmtId="4" fontId="145" fillId="0" borderId="33" xfId="940" applyNumberFormat="1" applyFont="1" applyFill="1" applyBorder="1" applyAlignment="1">
      <alignment horizontal="left" vertical="center"/>
    </xf>
    <xf numFmtId="168" fontId="146" fillId="0" borderId="31" xfId="940" applyNumberFormat="1" applyFont="1" applyFill="1" applyBorder="1" applyAlignment="1"/>
    <xf numFmtId="168" fontId="146" fillId="0" borderId="31" xfId="940" applyNumberFormat="1" applyFont="1" applyFill="1" applyBorder="1" applyAlignment="1">
      <alignment horizontal="center"/>
    </xf>
    <xf numFmtId="4" fontId="146" fillId="0" borderId="33" xfId="940" applyNumberFormat="1" applyFont="1" applyFill="1" applyBorder="1" applyAlignment="1">
      <alignment horizontal="left"/>
    </xf>
    <xf numFmtId="4" fontId="148" fillId="0" borderId="35" xfId="940" applyNumberFormat="1" applyFont="1" applyFill="1" applyBorder="1" applyAlignment="1">
      <alignment horizontal="center" vertical="top"/>
    </xf>
    <xf numFmtId="4" fontId="148" fillId="0" borderId="33" xfId="940" applyNumberFormat="1" applyFont="1" applyFill="1" applyBorder="1" applyAlignment="1">
      <alignment horizontal="center" vertical="top"/>
    </xf>
    <xf numFmtId="0" fontId="145" fillId="0" borderId="21" xfId="939" applyFont="1" applyFill="1" applyBorder="1" applyAlignment="1">
      <alignment vertical="top" wrapText="1"/>
    </xf>
    <xf numFmtId="168" fontId="145" fillId="0" borderId="47" xfId="940" applyNumberFormat="1" applyFont="1" applyFill="1" applyBorder="1" applyAlignment="1">
      <alignment vertical="top"/>
    </xf>
    <xf numFmtId="171" fontId="145" fillId="0" borderId="47" xfId="940" applyNumberFormat="1" applyFont="1" applyFill="1" applyBorder="1" applyAlignment="1">
      <alignment horizontal="center" vertical="top"/>
    </xf>
    <xf numFmtId="4" fontId="148" fillId="0" borderId="33" xfId="940" applyNumberFormat="1" applyFont="1" applyFill="1" applyBorder="1" applyAlignment="1">
      <alignment horizontal="center"/>
    </xf>
    <xf numFmtId="3" fontId="146" fillId="0" borderId="33" xfId="940" applyNumberFormat="1" applyFont="1" applyFill="1" applyBorder="1" applyAlignment="1">
      <alignment horizontal="center" vertical="center"/>
    </xf>
    <xf numFmtId="10" fontId="145" fillId="0" borderId="35" xfId="944" applyNumberFormat="1" applyFont="1" applyFill="1" applyBorder="1" applyAlignment="1">
      <alignment horizontal="center"/>
    </xf>
    <xf numFmtId="172" fontId="145" fillId="0" borderId="33" xfId="940" applyNumberFormat="1" applyFont="1" applyFill="1" applyBorder="1" applyAlignment="1">
      <alignment horizontal="center" vertical="center"/>
    </xf>
    <xf numFmtId="168" fontId="145" fillId="0" borderId="35" xfId="940" applyNumberFormat="1" applyFont="1" applyFill="1" applyBorder="1" applyAlignment="1"/>
    <xf numFmtId="168" fontId="145" fillId="0" borderId="35" xfId="940" applyNumberFormat="1" applyFont="1" applyFill="1" applyBorder="1" applyAlignment="1">
      <alignment horizontal="center"/>
    </xf>
    <xf numFmtId="168" fontId="145" fillId="0" borderId="35" xfId="940" applyNumberFormat="1" applyFont="1" applyFill="1" applyBorder="1" applyAlignment="1">
      <alignment horizontal="right"/>
    </xf>
    <xf numFmtId="4" fontId="145" fillId="0" borderId="34" xfId="940" applyNumberFormat="1" applyFont="1" applyFill="1" applyBorder="1" applyAlignment="1">
      <alignment horizontal="left" vertical="center"/>
    </xf>
    <xf numFmtId="168" fontId="145" fillId="0" borderId="34" xfId="940" applyNumberFormat="1" applyFont="1" applyFill="1" applyBorder="1" applyAlignment="1"/>
    <xf numFmtId="168" fontId="145" fillId="0" borderId="34" xfId="940" applyNumberFormat="1" applyFont="1" applyFill="1" applyBorder="1" applyAlignment="1">
      <alignment horizontal="center"/>
    </xf>
    <xf numFmtId="168" fontId="145" fillId="0" borderId="34" xfId="940" applyNumberFormat="1" applyFont="1" applyFill="1" applyBorder="1" applyAlignment="1">
      <alignment horizontal="right"/>
    </xf>
    <xf numFmtId="10" fontId="145" fillId="0" borderId="34" xfId="944" applyNumberFormat="1" applyFont="1" applyFill="1" applyBorder="1" applyAlignment="1">
      <alignment horizontal="center"/>
    </xf>
    <xf numFmtId="4" fontId="145" fillId="0" borderId="35" xfId="940" applyNumberFormat="1" applyFont="1" applyFill="1" applyBorder="1" applyAlignment="1">
      <alignment horizontal="center" vertical="center"/>
    </xf>
    <xf numFmtId="4" fontId="145" fillId="0" borderId="35" xfId="940" applyNumberFormat="1" applyFont="1" applyFill="1" applyBorder="1" applyAlignment="1">
      <alignment horizontal="left" vertical="center"/>
    </xf>
    <xf numFmtId="4" fontId="146" fillId="0" borderId="33" xfId="940" applyNumberFormat="1" applyFont="1" applyFill="1" applyBorder="1" applyAlignment="1">
      <alignment horizontal="left" vertical="center"/>
    </xf>
    <xf numFmtId="168" fontId="145" fillId="0" borderId="33" xfId="940" applyNumberFormat="1" applyFont="1" applyFill="1" applyBorder="1" applyAlignment="1">
      <alignment horizontal="right" vertical="top"/>
    </xf>
    <xf numFmtId="172" fontId="146" fillId="0" borderId="21" xfId="940" applyNumberFormat="1" applyFont="1" applyFill="1" applyBorder="1" applyAlignment="1">
      <alignment horizontal="center" vertical="top"/>
    </xf>
    <xf numFmtId="168" fontId="145" fillId="0" borderId="47" xfId="936" applyNumberFormat="1" applyFont="1" applyFill="1" applyBorder="1" applyAlignment="1">
      <alignment horizontal="right" vertical="center" wrapText="1"/>
    </xf>
    <xf numFmtId="168" fontId="145" fillId="0" borderId="47" xfId="940" applyNumberFormat="1" applyFont="1" applyFill="1" applyBorder="1" applyAlignment="1">
      <alignment horizontal="center" vertical="center" wrapText="1"/>
    </xf>
    <xf numFmtId="168" fontId="145" fillId="0" borderId="47" xfId="301" applyFont="1" applyFill="1" applyBorder="1" applyAlignment="1">
      <alignment horizontal="right" vertical="center"/>
    </xf>
    <xf numFmtId="4" fontId="148" fillId="0" borderId="21" xfId="940" applyNumberFormat="1" applyFont="1" applyFill="1" applyBorder="1" applyAlignment="1">
      <alignment horizontal="center" vertical="top"/>
    </xf>
    <xf numFmtId="172" fontId="145" fillId="0" borderId="34" xfId="940" applyNumberFormat="1" applyFont="1" applyFill="1" applyBorder="1" applyAlignment="1">
      <alignment horizontal="center" vertical="center"/>
    </xf>
    <xf numFmtId="224" fontId="145" fillId="0" borderId="33" xfId="940" applyNumberFormat="1" applyFont="1" applyFill="1" applyBorder="1" applyAlignment="1">
      <alignment horizontal="left" vertical="center"/>
    </xf>
    <xf numFmtId="3" fontId="146" fillId="0" borderId="33" xfId="940" applyNumberFormat="1" applyFont="1" applyFill="1" applyBorder="1" applyAlignment="1">
      <alignment horizontal="center"/>
    </xf>
    <xf numFmtId="168" fontId="145" fillId="0" borderId="39" xfId="940" applyNumberFormat="1" applyFont="1" applyFill="1" applyBorder="1" applyAlignment="1">
      <alignment horizontal="center" vertical="top"/>
    </xf>
    <xf numFmtId="0" fontId="145" fillId="0" borderId="39" xfId="940" applyFont="1" applyFill="1" applyBorder="1" applyAlignment="1">
      <alignment vertical="top" wrapText="1"/>
    </xf>
    <xf numFmtId="168" fontId="146" fillId="0" borderId="48" xfId="940" applyNumberFormat="1" applyFont="1" applyFill="1" applyBorder="1" applyAlignment="1">
      <alignment horizontal="center" vertical="center"/>
    </xf>
    <xf numFmtId="168" fontId="146" fillId="0" borderId="10" xfId="940" applyNumberFormat="1" applyFont="1" applyFill="1" applyBorder="1" applyAlignment="1">
      <alignment horizontal="center" vertical="center"/>
    </xf>
    <xf numFmtId="4" fontId="146" fillId="0" borderId="5" xfId="940" applyNumberFormat="1" applyFont="1" applyFill="1" applyBorder="1" applyAlignment="1">
      <alignment horizontal="center" vertical="center"/>
    </xf>
    <xf numFmtId="4" fontId="146" fillId="0" borderId="37" xfId="940" applyNumberFormat="1" applyFont="1" applyFill="1" applyBorder="1" applyAlignment="1">
      <alignment horizontal="center" vertical="center"/>
    </xf>
    <xf numFmtId="4" fontId="146" fillId="0" borderId="0" xfId="940" applyNumberFormat="1" applyFont="1" applyFill="1" applyBorder="1" applyAlignment="1">
      <alignment horizontal="center"/>
    </xf>
    <xf numFmtId="4" fontId="146" fillId="0" borderId="0" xfId="940" applyNumberFormat="1" applyFont="1" applyFill="1" applyBorder="1" applyAlignment="1">
      <alignment horizontal="center" vertical="center"/>
    </xf>
    <xf numFmtId="168" fontId="146" fillId="0" borderId="5" xfId="940" applyNumberFormat="1" applyFont="1" applyFill="1" applyBorder="1" applyAlignment="1">
      <alignment vertical="center"/>
    </xf>
    <xf numFmtId="168" fontId="146" fillId="0" borderId="37" xfId="940" applyNumberFormat="1" applyFont="1" applyFill="1" applyBorder="1" applyAlignment="1">
      <alignment vertical="center"/>
    </xf>
    <xf numFmtId="168" fontId="146" fillId="0" borderId="5" xfId="940" applyNumberFormat="1" applyFont="1" applyFill="1" applyBorder="1" applyAlignment="1">
      <alignment horizontal="center" vertical="center"/>
    </xf>
    <xf numFmtId="168" fontId="146" fillId="0" borderId="37" xfId="940" applyNumberFormat="1" applyFont="1" applyFill="1" applyBorder="1" applyAlignment="1">
      <alignment horizontal="center" vertical="center"/>
    </xf>
    <xf numFmtId="168" fontId="146" fillId="0" borderId="3" xfId="940" applyNumberFormat="1" applyFont="1" applyFill="1" applyBorder="1" applyAlignment="1">
      <alignment horizontal="center"/>
    </xf>
    <xf numFmtId="168" fontId="146" fillId="0" borderId="42" xfId="940" applyNumberFormat="1" applyFont="1" applyFill="1" applyBorder="1" applyAlignment="1">
      <alignment horizontal="center"/>
    </xf>
    <xf numFmtId="168" fontId="145" fillId="0" borderId="39" xfId="940" applyNumberFormat="1" applyFont="1" applyFill="1" applyBorder="1" applyAlignment="1">
      <alignment horizontal="center" vertical="top" wrapText="1"/>
    </xf>
    <xf numFmtId="168" fontId="145" fillId="0" borderId="41" xfId="940" applyNumberFormat="1" applyFont="1" applyFill="1" applyBorder="1" applyAlignment="1">
      <alignment horizontal="center" vertical="top" wrapText="1"/>
    </xf>
  </cellXfs>
  <cellStyles count="1014">
    <cellStyle name=",;F'KOIT[[WAAHK" xfId="1" xr:uid="{00000000-0005-0000-0000-000000000000}"/>
    <cellStyle name="?? [0.00]_????" xfId="2" xr:uid="{00000000-0005-0000-0000-000001000000}"/>
    <cellStyle name="?? [0]_PERSONAL" xfId="3" xr:uid="{00000000-0005-0000-0000-000002000000}"/>
    <cellStyle name="???? [0.00]_????" xfId="4" xr:uid="{00000000-0005-0000-0000-000003000000}"/>
    <cellStyle name="????????" xfId="5" xr:uid="{00000000-0005-0000-0000-000004000000}"/>
    <cellStyle name="???????? 2" xfId="6" xr:uid="{00000000-0005-0000-0000-000005000000}"/>
    <cellStyle name="??????[0]_PERSONAL" xfId="7" xr:uid="{00000000-0005-0000-0000-000006000000}"/>
    <cellStyle name="??????PERSONAL" xfId="8" xr:uid="{00000000-0005-0000-0000-000007000000}"/>
    <cellStyle name="?????[0]_PERSONAL" xfId="9" xr:uid="{00000000-0005-0000-0000-000008000000}"/>
    <cellStyle name="?????PERSONAL" xfId="10" xr:uid="{00000000-0005-0000-0000-000009000000}"/>
    <cellStyle name="????_????" xfId="11" xr:uid="{00000000-0005-0000-0000-00000A000000}"/>
    <cellStyle name="???[0]_PERSONAL" xfId="12" xr:uid="{00000000-0005-0000-0000-00000B000000}"/>
    <cellStyle name="???_PERSONAL" xfId="13" xr:uid="{00000000-0005-0000-0000-00000C000000}"/>
    <cellStyle name="??_??" xfId="14" xr:uid="{00000000-0005-0000-0000-00000D000000}"/>
    <cellStyle name="?@??laroux" xfId="15" xr:uid="{00000000-0005-0000-0000-00000E000000}"/>
    <cellStyle name="_Boq-AC (Ayutthaya)-R2" xfId="16" xr:uid="{00000000-0005-0000-0000-00000F000000}"/>
    <cellStyle name="_Boq-AC (Ayutthaya)-R2_AQ128-50  Big C สุโขทัย111" xfId="17" xr:uid="{00000000-0005-0000-0000-000010000000}"/>
    <cellStyle name="_Boq-AC (Ayutthaya)-R2_Big C วารินทรชำราบ" xfId="18" xr:uid="{00000000-0005-0000-0000-000011000000}"/>
    <cellStyle name="_Boq-AC (Ayutthaya)-R2_BOQ Big C ยโสธร R01" xfId="19" xr:uid="{00000000-0005-0000-0000-000012000000}"/>
    <cellStyle name="_Boq-AC (Ayutthaya)-R2_BOQ Big C วารินทร R01" xfId="20" xr:uid="{00000000-0005-0000-0000-000013000000}"/>
    <cellStyle name="_Boq-AC (Ayutthaya)-R2_form_boq §Ò¹ÃÐºº»ÃÐ¡ÍºÍÒ¤ÒÃ" xfId="21" xr:uid="{00000000-0005-0000-0000-000014000000}"/>
    <cellStyle name="_Boq-AC (Ayutthaya)-R2_Summary (Sukhothai)-r1" xfId="22" xr:uid="{00000000-0005-0000-0000-000015000000}"/>
    <cellStyle name="_BOQ-AIR." xfId="23" xr:uid="{00000000-0005-0000-0000-000016000000}"/>
    <cellStyle name="_Boq-FP-PR1-3 (Contrat No.3)-r2" xfId="24" xr:uid="{00000000-0005-0000-0000-000017000000}"/>
    <cellStyle name="_Boq-PL-r3" xfId="25" xr:uid="{00000000-0005-0000-0000-000018000000}"/>
    <cellStyle name="_CONDO LUMPINI PLACE Pinklao2  ACT 23มีค50" xfId="26" xr:uid="{00000000-0005-0000-0000-000019000000}"/>
    <cellStyle name="=C:\WINDOWS\SYSTEM32\COMMAND.COM" xfId="27" xr:uid="{00000000-0005-0000-0000-00001A000000}"/>
    <cellStyle name="0,0_x000d__x000a_NA_x000d__x000a_" xfId="28" xr:uid="{00000000-0005-0000-0000-00001B000000}"/>
    <cellStyle name="0,0_x000d__x000a_NA_x000d__x000a_ 2" xfId="29" xr:uid="{00000000-0005-0000-0000-00001C000000}"/>
    <cellStyle name="10" xfId="30" xr:uid="{00000000-0005-0000-0000-00001D000000}"/>
    <cellStyle name="20" xfId="31" xr:uid="{00000000-0005-0000-0000-00001E000000}"/>
    <cellStyle name="20 - ต้นแบบ1" xfId="32" xr:uid="{00000000-0005-0000-0000-00001F000000}"/>
    <cellStyle name="20 - ต้นแบบ2" xfId="33" xr:uid="{00000000-0005-0000-0000-000020000000}"/>
    <cellStyle name="20 - ต้นแบบ3" xfId="34" xr:uid="{00000000-0005-0000-0000-000021000000}"/>
    <cellStyle name="20% - Accent1 2" xfId="35" xr:uid="{00000000-0005-0000-0000-000022000000}"/>
    <cellStyle name="20% - Accent1 3" xfId="36" xr:uid="{00000000-0005-0000-0000-000023000000}"/>
    <cellStyle name="20% - Accent2 2" xfId="37" xr:uid="{00000000-0005-0000-0000-000024000000}"/>
    <cellStyle name="20% - Accent2 3" xfId="38" xr:uid="{00000000-0005-0000-0000-000025000000}"/>
    <cellStyle name="20% - Accent3 2" xfId="39" xr:uid="{00000000-0005-0000-0000-000026000000}"/>
    <cellStyle name="20% - Accent3 3" xfId="40" xr:uid="{00000000-0005-0000-0000-000027000000}"/>
    <cellStyle name="20% - Accent4 2" xfId="41" xr:uid="{00000000-0005-0000-0000-000028000000}"/>
    <cellStyle name="20% - Accent4 3" xfId="42" xr:uid="{00000000-0005-0000-0000-000029000000}"/>
    <cellStyle name="20% - Accent5 2" xfId="43" xr:uid="{00000000-0005-0000-0000-00002A000000}"/>
    <cellStyle name="20% - Accent5 3" xfId="44" xr:uid="{00000000-0005-0000-0000-00002B000000}"/>
    <cellStyle name="20% - Accent6 2" xfId="45" xr:uid="{00000000-0005-0000-0000-00002C000000}"/>
    <cellStyle name="20% - Accent6 3" xfId="46" xr:uid="{00000000-0005-0000-0000-00002D000000}"/>
    <cellStyle name="20% - 강조색1" xfId="47" xr:uid="{00000000-0005-0000-0000-00002E000000}"/>
    <cellStyle name="20% - 강조색2" xfId="48" xr:uid="{00000000-0005-0000-0000-00002F000000}"/>
    <cellStyle name="20% - 강조색3" xfId="49" xr:uid="{00000000-0005-0000-0000-000030000000}"/>
    <cellStyle name="20% - 강조색4" xfId="50" xr:uid="{00000000-0005-0000-0000-000031000000}"/>
    <cellStyle name="20% - 강조색5" xfId="51" xr:uid="{00000000-0005-0000-0000-000032000000}"/>
    <cellStyle name="20% - 강조색6" xfId="52" xr:uid="{00000000-0005-0000-0000-000033000000}"/>
    <cellStyle name="๒Wลว - Style1" xfId="53" xr:uid="{00000000-0005-0000-0000-000034000000}"/>
    <cellStyle name="๒Wลว - Style1 2" xfId="54" xr:uid="{00000000-0005-0000-0000-000035000000}"/>
    <cellStyle name="๒Wลว - Style1 3" xfId="55" xr:uid="{00000000-0005-0000-0000-000036000000}"/>
    <cellStyle name="๒Wลว - Style2" xfId="56" xr:uid="{00000000-0005-0000-0000-000037000000}"/>
    <cellStyle name="๒Wลว - Style2 2" xfId="57" xr:uid="{00000000-0005-0000-0000-000038000000}"/>
    <cellStyle name="๒Wลว - Style2 3" xfId="58" xr:uid="{00000000-0005-0000-0000-000039000000}"/>
    <cellStyle name="๒Wลว - Style3" xfId="59" xr:uid="{00000000-0005-0000-0000-00003A000000}"/>
    <cellStyle name="๒Wลว - Style3 2" xfId="60" xr:uid="{00000000-0005-0000-0000-00003B000000}"/>
    <cellStyle name="๒Wลว - Style3 3" xfId="61" xr:uid="{00000000-0005-0000-0000-00003C000000}"/>
    <cellStyle name="๒Wลว - Style4" xfId="62" xr:uid="{00000000-0005-0000-0000-00003D000000}"/>
    <cellStyle name="๒Wลว - Style4 2" xfId="63" xr:uid="{00000000-0005-0000-0000-00003E000000}"/>
    <cellStyle name="๒Wลว - Style4 3" xfId="64" xr:uid="{00000000-0005-0000-0000-00003F000000}"/>
    <cellStyle name="๒Wลว - Style5" xfId="65" xr:uid="{00000000-0005-0000-0000-000040000000}"/>
    <cellStyle name="๒Wลว - Style5 2" xfId="66" xr:uid="{00000000-0005-0000-0000-000041000000}"/>
    <cellStyle name="๒Wลว - Style5 3" xfId="67" xr:uid="{00000000-0005-0000-0000-000042000000}"/>
    <cellStyle name="๒Wลว - Style6" xfId="68" xr:uid="{00000000-0005-0000-0000-000043000000}"/>
    <cellStyle name="๒Wลว - Style6 2" xfId="69" xr:uid="{00000000-0005-0000-0000-000044000000}"/>
    <cellStyle name="๒Wลว - Style6 3" xfId="70" xr:uid="{00000000-0005-0000-0000-000045000000}"/>
    <cellStyle name="๒Wลว - Style7" xfId="71" xr:uid="{00000000-0005-0000-0000-000046000000}"/>
    <cellStyle name="๒Wลว - Style7 2" xfId="72" xr:uid="{00000000-0005-0000-0000-000047000000}"/>
    <cellStyle name="๒Wลว - Style7 3" xfId="73" xr:uid="{00000000-0005-0000-0000-000048000000}"/>
    <cellStyle name="๒Wลว - Style8" xfId="74" xr:uid="{00000000-0005-0000-0000-000049000000}"/>
    <cellStyle name="๒Wลว - Style8 2" xfId="75" xr:uid="{00000000-0005-0000-0000-00004A000000}"/>
    <cellStyle name="๒Wลว - Style8 3" xfId="76" xr:uid="{00000000-0005-0000-0000-00004B000000}"/>
    <cellStyle name="40% - Accent1 2" xfId="77" xr:uid="{00000000-0005-0000-0000-00004C000000}"/>
    <cellStyle name="40% - Accent1 3" xfId="78" xr:uid="{00000000-0005-0000-0000-00004D000000}"/>
    <cellStyle name="40% - Accent2 2" xfId="79" xr:uid="{00000000-0005-0000-0000-00004E000000}"/>
    <cellStyle name="40% - Accent2 3" xfId="80" xr:uid="{00000000-0005-0000-0000-00004F000000}"/>
    <cellStyle name="40% - Accent3 2" xfId="81" xr:uid="{00000000-0005-0000-0000-000050000000}"/>
    <cellStyle name="40% - Accent3 3" xfId="82" xr:uid="{00000000-0005-0000-0000-000051000000}"/>
    <cellStyle name="40% - Accent4 2" xfId="83" xr:uid="{00000000-0005-0000-0000-000052000000}"/>
    <cellStyle name="40% - Accent4 3" xfId="84" xr:uid="{00000000-0005-0000-0000-000053000000}"/>
    <cellStyle name="40% - Accent5 2" xfId="85" xr:uid="{00000000-0005-0000-0000-000054000000}"/>
    <cellStyle name="40% - Accent5 3" xfId="86" xr:uid="{00000000-0005-0000-0000-000055000000}"/>
    <cellStyle name="40% - Accent6 2" xfId="87" xr:uid="{00000000-0005-0000-0000-000056000000}"/>
    <cellStyle name="40% - Accent6 3" xfId="88" xr:uid="{00000000-0005-0000-0000-000057000000}"/>
    <cellStyle name="40% - 강조색1" xfId="89" xr:uid="{00000000-0005-0000-0000-000058000000}"/>
    <cellStyle name="40% - 강조색2" xfId="90" xr:uid="{00000000-0005-0000-0000-000059000000}"/>
    <cellStyle name="40% - 강조색3" xfId="91" xr:uid="{00000000-0005-0000-0000-00005A000000}"/>
    <cellStyle name="40% - 강조색4" xfId="92" xr:uid="{00000000-0005-0000-0000-00005B000000}"/>
    <cellStyle name="40% - 강조색5" xfId="93" xr:uid="{00000000-0005-0000-0000-00005C000000}"/>
    <cellStyle name="40% - 강조색6" xfId="94" xr:uid="{00000000-0005-0000-0000-00005D000000}"/>
    <cellStyle name="60% - Accent1 2" xfId="95" xr:uid="{00000000-0005-0000-0000-00005E000000}"/>
    <cellStyle name="60% - Accent1 3" xfId="96" xr:uid="{00000000-0005-0000-0000-00005F000000}"/>
    <cellStyle name="60% - Accent2 2" xfId="97" xr:uid="{00000000-0005-0000-0000-000060000000}"/>
    <cellStyle name="60% - Accent2 3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4 2" xfId="101" xr:uid="{00000000-0005-0000-0000-000064000000}"/>
    <cellStyle name="60% - Accent4 3" xfId="102" xr:uid="{00000000-0005-0000-0000-000065000000}"/>
    <cellStyle name="60% - Accent5 2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3" xfId="106" xr:uid="{00000000-0005-0000-0000-000069000000}"/>
    <cellStyle name="60% - 강조색1" xfId="107" xr:uid="{00000000-0005-0000-0000-00006A000000}"/>
    <cellStyle name="60% - 강조색2" xfId="108" xr:uid="{00000000-0005-0000-0000-00006B000000}"/>
    <cellStyle name="60% - 강조색3" xfId="109" xr:uid="{00000000-0005-0000-0000-00006C000000}"/>
    <cellStyle name="60% - 강조색4" xfId="110" xr:uid="{00000000-0005-0000-0000-00006D000000}"/>
    <cellStyle name="60% - 강조색5" xfId="111" xr:uid="{00000000-0005-0000-0000-00006E000000}"/>
    <cellStyle name="60% - 강조색6" xfId="112" xr:uid="{00000000-0005-0000-0000-00006F000000}"/>
    <cellStyle name="a" xfId="113" xr:uid="{00000000-0005-0000-0000-000070000000}"/>
    <cellStyle name="abc" xfId="114" xr:uid="{00000000-0005-0000-0000-000071000000}"/>
    <cellStyle name="abc 2" xfId="115" xr:uid="{00000000-0005-0000-0000-000072000000}"/>
    <cellStyle name="Accent1 2" xfId="116" xr:uid="{00000000-0005-0000-0000-000073000000}"/>
    <cellStyle name="Accent1 3" xfId="117" xr:uid="{00000000-0005-0000-0000-000074000000}"/>
    <cellStyle name="Accent2 2" xfId="118" xr:uid="{00000000-0005-0000-0000-000075000000}"/>
    <cellStyle name="Accent2 3" xfId="119" xr:uid="{00000000-0005-0000-0000-000076000000}"/>
    <cellStyle name="Accent3 2" xfId="120" xr:uid="{00000000-0005-0000-0000-000077000000}"/>
    <cellStyle name="Accent3 3" xfId="121" xr:uid="{00000000-0005-0000-0000-000078000000}"/>
    <cellStyle name="Accent4 2" xfId="122" xr:uid="{00000000-0005-0000-0000-000079000000}"/>
    <cellStyle name="Accent4 3" xfId="123" xr:uid="{00000000-0005-0000-0000-00007A000000}"/>
    <cellStyle name="Accent5 2" xfId="124" xr:uid="{00000000-0005-0000-0000-00007B000000}"/>
    <cellStyle name="Accent5 3" xfId="125" xr:uid="{00000000-0005-0000-0000-00007C000000}"/>
    <cellStyle name="Accent6 2" xfId="126" xr:uid="{00000000-0005-0000-0000-00007D000000}"/>
    <cellStyle name="Accent6 3" xfId="127" xr:uid="{00000000-0005-0000-0000-00007E000000}"/>
    <cellStyle name="Bad 2" xfId="128" xr:uid="{00000000-0005-0000-0000-00007F000000}"/>
    <cellStyle name="Bad 3" xfId="129" xr:uid="{00000000-0005-0000-0000-000080000000}"/>
    <cellStyle name="Body" xfId="130" xr:uid="{00000000-0005-0000-0000-000081000000}"/>
    <cellStyle name="BOLDSH - Style1" xfId="131" xr:uid="{00000000-0005-0000-0000-000082000000}"/>
    <cellStyle name="BOLDSH - Style1 2" xfId="132" xr:uid="{00000000-0005-0000-0000-000083000000}"/>
    <cellStyle name="BOLDSH - Style1 2 2" xfId="133" xr:uid="{00000000-0005-0000-0000-000084000000}"/>
    <cellStyle name="BOLDSH - Style1 3" xfId="134" xr:uid="{00000000-0005-0000-0000-000085000000}"/>
    <cellStyle name="BOLDSH - Style1 3 2" xfId="135" xr:uid="{00000000-0005-0000-0000-000086000000}"/>
    <cellStyle name="BOLDSH - Style1 4" xfId="136" xr:uid="{00000000-0005-0000-0000-000087000000}"/>
    <cellStyle name="BOQ" xfId="137" xr:uid="{00000000-0005-0000-0000-000088000000}"/>
    <cellStyle name="BOQ 2" xfId="138" xr:uid="{00000000-0005-0000-0000-000089000000}"/>
    <cellStyle name="BQ-01" xfId="139" xr:uid="{00000000-0005-0000-0000-00008A000000}"/>
    <cellStyle name="BQ-01 2" xfId="140" xr:uid="{00000000-0005-0000-0000-00008B000000}"/>
    <cellStyle name="Calc Currency (0)" xfId="141" xr:uid="{00000000-0005-0000-0000-00008C000000}"/>
    <cellStyle name="Calc Currency (0) 2" xfId="142" xr:uid="{00000000-0005-0000-0000-00008D000000}"/>
    <cellStyle name="Calc Currency (2)" xfId="143" xr:uid="{00000000-0005-0000-0000-00008E000000}"/>
    <cellStyle name="Calc Currency (2) 2" xfId="144" xr:uid="{00000000-0005-0000-0000-00008F000000}"/>
    <cellStyle name="Calc Percent (0)" xfId="145" xr:uid="{00000000-0005-0000-0000-000090000000}"/>
    <cellStyle name="Calc Percent (0) 2" xfId="146" xr:uid="{00000000-0005-0000-0000-000091000000}"/>
    <cellStyle name="Calc Percent (1)" xfId="147" xr:uid="{00000000-0005-0000-0000-000092000000}"/>
    <cellStyle name="Calc Percent (1) 2" xfId="148" xr:uid="{00000000-0005-0000-0000-000093000000}"/>
    <cellStyle name="Calc Percent (2)" xfId="149" xr:uid="{00000000-0005-0000-0000-000094000000}"/>
    <cellStyle name="Calc Percent (2) 2" xfId="150" xr:uid="{00000000-0005-0000-0000-000095000000}"/>
    <cellStyle name="Calc Units (0)" xfId="151" xr:uid="{00000000-0005-0000-0000-000096000000}"/>
    <cellStyle name="Calc Units (0) 2" xfId="152" xr:uid="{00000000-0005-0000-0000-000097000000}"/>
    <cellStyle name="Calc Units (1)" xfId="153" xr:uid="{00000000-0005-0000-0000-000098000000}"/>
    <cellStyle name="Calc Units (1) 2" xfId="154" xr:uid="{00000000-0005-0000-0000-000099000000}"/>
    <cellStyle name="Calc Units (2)" xfId="155" xr:uid="{00000000-0005-0000-0000-00009A000000}"/>
    <cellStyle name="Calc Units (2) 2" xfId="156" xr:uid="{00000000-0005-0000-0000-00009B000000}"/>
    <cellStyle name="Calculation 2" xfId="157" xr:uid="{00000000-0005-0000-0000-00009C000000}"/>
    <cellStyle name="Calculation 2 2" xfId="158" xr:uid="{00000000-0005-0000-0000-00009D000000}"/>
    <cellStyle name="Calculation 3" xfId="159" xr:uid="{00000000-0005-0000-0000-00009E000000}"/>
    <cellStyle name="Calculation 3 2" xfId="160" xr:uid="{00000000-0005-0000-0000-00009F000000}"/>
    <cellStyle name="category" xfId="161" xr:uid="{00000000-0005-0000-0000-0000A0000000}"/>
    <cellStyle name="category 2" xfId="162" xr:uid="{00000000-0005-0000-0000-0000A1000000}"/>
    <cellStyle name="category 3" xfId="163" xr:uid="{00000000-0005-0000-0000-0000A2000000}"/>
    <cellStyle name="Check Cell 2" xfId="164" xr:uid="{00000000-0005-0000-0000-0000A3000000}"/>
    <cellStyle name="Check Cell 3" xfId="165" xr:uid="{00000000-0005-0000-0000-0000A4000000}"/>
    <cellStyle name="ColLevel_1_Book2" xfId="166" xr:uid="{00000000-0005-0000-0000-0000A5000000}"/>
    <cellStyle name="Comma  - Style1" xfId="167" xr:uid="{00000000-0005-0000-0000-0000A6000000}"/>
    <cellStyle name="Comma  - Style2" xfId="168" xr:uid="{00000000-0005-0000-0000-0000A7000000}"/>
    <cellStyle name="Comma  - Style3" xfId="169" xr:uid="{00000000-0005-0000-0000-0000A8000000}"/>
    <cellStyle name="Comma  - Style4" xfId="170" xr:uid="{00000000-0005-0000-0000-0000A9000000}"/>
    <cellStyle name="Comma  - Style5" xfId="171" xr:uid="{00000000-0005-0000-0000-0000AA000000}"/>
    <cellStyle name="Comma  - Style6" xfId="172" xr:uid="{00000000-0005-0000-0000-0000AB000000}"/>
    <cellStyle name="Comma  - Style7" xfId="173" xr:uid="{00000000-0005-0000-0000-0000AC000000}"/>
    <cellStyle name="Comma  - Style8" xfId="174" xr:uid="{00000000-0005-0000-0000-0000AD000000}"/>
    <cellStyle name="Comma  - ต้นแบบ4" xfId="175" xr:uid="{00000000-0005-0000-0000-0000AE000000}"/>
    <cellStyle name="Comma  - ต้นแบบ5" xfId="176" xr:uid="{00000000-0005-0000-0000-0000AF000000}"/>
    <cellStyle name="Comma  - ต้นแบบ6" xfId="177" xr:uid="{00000000-0005-0000-0000-0000B0000000}"/>
    <cellStyle name="Comma  - ต้นแบบ6 2" xfId="178" xr:uid="{00000000-0005-0000-0000-0000B1000000}"/>
    <cellStyle name="Comma  - ต้นแบบ7" xfId="179" xr:uid="{00000000-0005-0000-0000-0000B2000000}"/>
    <cellStyle name="Comma  - ต้นแบบ8" xfId="180" xr:uid="{00000000-0005-0000-0000-0000B3000000}"/>
    <cellStyle name="Comma [00]" xfId="181" xr:uid="{00000000-0005-0000-0000-0000B4000000}"/>
    <cellStyle name="Comma [00] 2" xfId="182" xr:uid="{00000000-0005-0000-0000-0000B5000000}"/>
    <cellStyle name="Comma 10" xfId="183" xr:uid="{00000000-0005-0000-0000-0000B6000000}"/>
    <cellStyle name="Comma 10 2" xfId="184" xr:uid="{00000000-0005-0000-0000-0000B7000000}"/>
    <cellStyle name="Comma 10 2 2" xfId="185" xr:uid="{00000000-0005-0000-0000-0000B8000000}"/>
    <cellStyle name="Comma 10 3" xfId="186" xr:uid="{00000000-0005-0000-0000-0000B9000000}"/>
    <cellStyle name="Comma 11" xfId="187" xr:uid="{00000000-0005-0000-0000-0000BA000000}"/>
    <cellStyle name="Comma 11 2" xfId="188" xr:uid="{00000000-0005-0000-0000-0000BB000000}"/>
    <cellStyle name="Comma 11 2 2" xfId="189" xr:uid="{00000000-0005-0000-0000-0000BC000000}"/>
    <cellStyle name="Comma 11 3" xfId="190" xr:uid="{00000000-0005-0000-0000-0000BD000000}"/>
    <cellStyle name="Comma 12" xfId="191" xr:uid="{00000000-0005-0000-0000-0000BE000000}"/>
    <cellStyle name="Comma 12 2" xfId="192" xr:uid="{00000000-0005-0000-0000-0000BF000000}"/>
    <cellStyle name="Comma 12 2 2" xfId="193" xr:uid="{00000000-0005-0000-0000-0000C0000000}"/>
    <cellStyle name="Comma 12 3" xfId="194" xr:uid="{00000000-0005-0000-0000-0000C1000000}"/>
    <cellStyle name="Comma 13" xfId="195" xr:uid="{00000000-0005-0000-0000-0000C2000000}"/>
    <cellStyle name="Comma 13 2" xfId="196" xr:uid="{00000000-0005-0000-0000-0000C3000000}"/>
    <cellStyle name="Comma 14" xfId="197" xr:uid="{00000000-0005-0000-0000-0000C4000000}"/>
    <cellStyle name="Comma 14 2" xfId="198" xr:uid="{00000000-0005-0000-0000-0000C5000000}"/>
    <cellStyle name="Comma 14 2 2" xfId="199" xr:uid="{00000000-0005-0000-0000-0000C6000000}"/>
    <cellStyle name="Comma 14 3" xfId="200" xr:uid="{00000000-0005-0000-0000-0000C7000000}"/>
    <cellStyle name="Comma 14 3 2" xfId="201" xr:uid="{00000000-0005-0000-0000-0000C8000000}"/>
    <cellStyle name="Comma 14 4" xfId="202" xr:uid="{00000000-0005-0000-0000-0000C9000000}"/>
    <cellStyle name="Comma 15" xfId="203" xr:uid="{00000000-0005-0000-0000-0000CA000000}"/>
    <cellStyle name="Comma 15 2" xfId="204" xr:uid="{00000000-0005-0000-0000-0000CB000000}"/>
    <cellStyle name="Comma 15 2 2" xfId="205" xr:uid="{00000000-0005-0000-0000-0000CC000000}"/>
    <cellStyle name="Comma 15 3" xfId="206" xr:uid="{00000000-0005-0000-0000-0000CD000000}"/>
    <cellStyle name="Comma 16" xfId="207" xr:uid="{00000000-0005-0000-0000-0000CE000000}"/>
    <cellStyle name="Comma 16 2" xfId="208" xr:uid="{00000000-0005-0000-0000-0000CF000000}"/>
    <cellStyle name="Comma 17" xfId="209" xr:uid="{00000000-0005-0000-0000-0000D0000000}"/>
    <cellStyle name="Comma 17 2" xfId="210" xr:uid="{00000000-0005-0000-0000-0000D1000000}"/>
    <cellStyle name="Comma 17 3" xfId="211" xr:uid="{00000000-0005-0000-0000-0000D2000000}"/>
    <cellStyle name="Comma 18" xfId="212" xr:uid="{00000000-0005-0000-0000-0000D3000000}"/>
    <cellStyle name="Comma 18 2" xfId="213" xr:uid="{00000000-0005-0000-0000-0000D4000000}"/>
    <cellStyle name="Comma 18 3" xfId="214" xr:uid="{00000000-0005-0000-0000-0000D5000000}"/>
    <cellStyle name="Comma 19" xfId="215" xr:uid="{00000000-0005-0000-0000-0000D6000000}"/>
    <cellStyle name="Comma 19 2" xfId="216" xr:uid="{00000000-0005-0000-0000-0000D7000000}"/>
    <cellStyle name="Comma 2" xfId="217" xr:uid="{00000000-0005-0000-0000-0000D8000000}"/>
    <cellStyle name="Comma 2 10" xfId="218" xr:uid="{00000000-0005-0000-0000-0000D9000000}"/>
    <cellStyle name="Comma 2 11" xfId="219" xr:uid="{00000000-0005-0000-0000-0000DA000000}"/>
    <cellStyle name="Comma 2 12" xfId="220" xr:uid="{00000000-0005-0000-0000-0000DB000000}"/>
    <cellStyle name="Comma 2 13" xfId="221" xr:uid="{00000000-0005-0000-0000-0000DC000000}"/>
    <cellStyle name="Comma 2 14" xfId="222" xr:uid="{00000000-0005-0000-0000-0000DD000000}"/>
    <cellStyle name="Comma 2 15" xfId="223" xr:uid="{00000000-0005-0000-0000-0000DE000000}"/>
    <cellStyle name="Comma 2 16" xfId="224" xr:uid="{00000000-0005-0000-0000-0000DF000000}"/>
    <cellStyle name="Comma 2 17" xfId="225" xr:uid="{00000000-0005-0000-0000-0000E0000000}"/>
    <cellStyle name="Comma 2 2" xfId="226" xr:uid="{00000000-0005-0000-0000-0000E1000000}"/>
    <cellStyle name="Comma 2 2 2" xfId="227" xr:uid="{00000000-0005-0000-0000-0000E2000000}"/>
    <cellStyle name="Comma 2 2 2 2" xfId="228" xr:uid="{00000000-0005-0000-0000-0000E3000000}"/>
    <cellStyle name="Comma 2 2 2 2 2" xfId="229" xr:uid="{00000000-0005-0000-0000-0000E4000000}"/>
    <cellStyle name="Comma 2 2 2 3" xfId="230" xr:uid="{00000000-0005-0000-0000-0000E5000000}"/>
    <cellStyle name="Comma 2 2 2 3 2" xfId="231" xr:uid="{00000000-0005-0000-0000-0000E6000000}"/>
    <cellStyle name="Comma 2 2 2 4" xfId="232" xr:uid="{00000000-0005-0000-0000-0000E7000000}"/>
    <cellStyle name="Comma 2 2 3" xfId="233" xr:uid="{00000000-0005-0000-0000-0000E8000000}"/>
    <cellStyle name="Comma 2 2 3 2" xfId="234" xr:uid="{00000000-0005-0000-0000-0000E9000000}"/>
    <cellStyle name="Comma 2 2 4" xfId="235" xr:uid="{00000000-0005-0000-0000-0000EA000000}"/>
    <cellStyle name="Comma 2 2_CONDO_3,8,9,10_Update_09_December_2009" xfId="236" xr:uid="{00000000-0005-0000-0000-0000EB000000}"/>
    <cellStyle name="Comma 2 3" xfId="237" xr:uid="{00000000-0005-0000-0000-0000EC000000}"/>
    <cellStyle name="Comma 2 3 2" xfId="238" xr:uid="{00000000-0005-0000-0000-0000ED000000}"/>
    <cellStyle name="Comma 2 3 2 2" xfId="239" xr:uid="{00000000-0005-0000-0000-0000EE000000}"/>
    <cellStyle name="Comma 2 3 3" xfId="240" xr:uid="{00000000-0005-0000-0000-0000EF000000}"/>
    <cellStyle name="Comma 2 3 4" xfId="241" xr:uid="{00000000-0005-0000-0000-0000F0000000}"/>
    <cellStyle name="Comma 2 4" xfId="242" xr:uid="{00000000-0005-0000-0000-0000F1000000}"/>
    <cellStyle name="Comma 2 4 2" xfId="243" xr:uid="{00000000-0005-0000-0000-0000F2000000}"/>
    <cellStyle name="Comma 2 4 2 2" xfId="244" xr:uid="{00000000-0005-0000-0000-0000F3000000}"/>
    <cellStyle name="Comma 2 4 3" xfId="245" xr:uid="{00000000-0005-0000-0000-0000F4000000}"/>
    <cellStyle name="Comma 2 4 3 2" xfId="246" xr:uid="{00000000-0005-0000-0000-0000F5000000}"/>
    <cellStyle name="Comma 2 4 4" xfId="247" xr:uid="{00000000-0005-0000-0000-0000F6000000}"/>
    <cellStyle name="Comma 2 5" xfId="248" xr:uid="{00000000-0005-0000-0000-0000F7000000}"/>
    <cellStyle name="Comma 2 5 2" xfId="249" xr:uid="{00000000-0005-0000-0000-0000F8000000}"/>
    <cellStyle name="Comma 2 5 2 2" xfId="250" xr:uid="{00000000-0005-0000-0000-0000F9000000}"/>
    <cellStyle name="Comma 2 5 3" xfId="251" xr:uid="{00000000-0005-0000-0000-0000FA000000}"/>
    <cellStyle name="Comma 2 6" xfId="252" xr:uid="{00000000-0005-0000-0000-0000FB000000}"/>
    <cellStyle name="Comma 2 7" xfId="253" xr:uid="{00000000-0005-0000-0000-0000FC000000}"/>
    <cellStyle name="Comma 2 7 2" xfId="254" xr:uid="{00000000-0005-0000-0000-0000FD000000}"/>
    <cellStyle name="Comma 2 7 2 2" xfId="255" xr:uid="{00000000-0005-0000-0000-0000FE000000}"/>
    <cellStyle name="Comma 2 7 3" xfId="256" xr:uid="{00000000-0005-0000-0000-0000FF000000}"/>
    <cellStyle name="Comma 2 7 3 2" xfId="257" xr:uid="{00000000-0005-0000-0000-000000010000}"/>
    <cellStyle name="Comma 2 7 4" xfId="258" xr:uid="{00000000-0005-0000-0000-000001010000}"/>
    <cellStyle name="Comma 2 8" xfId="259" xr:uid="{00000000-0005-0000-0000-000002010000}"/>
    <cellStyle name="Comma 2 9" xfId="260" xr:uid="{00000000-0005-0000-0000-000003010000}"/>
    <cellStyle name="Comma 2 9 2" xfId="261" xr:uid="{00000000-0005-0000-0000-000004010000}"/>
    <cellStyle name="Comma 2_060 040 01 - Budget BoQ" xfId="262" xr:uid="{00000000-0005-0000-0000-000005010000}"/>
    <cellStyle name="Comma 20" xfId="263" xr:uid="{00000000-0005-0000-0000-000006010000}"/>
    <cellStyle name="Comma 20 2" xfId="264" xr:uid="{00000000-0005-0000-0000-000007010000}"/>
    <cellStyle name="Comma 20 2 2" xfId="265" xr:uid="{00000000-0005-0000-0000-000008010000}"/>
    <cellStyle name="Comma 20 2 2 2" xfId="266" xr:uid="{00000000-0005-0000-0000-000009010000}"/>
    <cellStyle name="Comma 20 2 2 3" xfId="267" xr:uid="{00000000-0005-0000-0000-00000A010000}"/>
    <cellStyle name="Comma 20 2 3" xfId="268" xr:uid="{00000000-0005-0000-0000-00000B010000}"/>
    <cellStyle name="Comma 20 3" xfId="269" xr:uid="{00000000-0005-0000-0000-00000C010000}"/>
    <cellStyle name="Comma 20 3 2" xfId="270" xr:uid="{00000000-0005-0000-0000-00000D010000}"/>
    <cellStyle name="Comma 20 4" xfId="271" xr:uid="{00000000-0005-0000-0000-00000E010000}"/>
    <cellStyle name="Comma 20 4 2" xfId="272" xr:uid="{00000000-0005-0000-0000-00000F010000}"/>
    <cellStyle name="Comma 20 4 2 2" xfId="273" xr:uid="{00000000-0005-0000-0000-000010010000}"/>
    <cellStyle name="Comma 20 4 2 3" xfId="274" xr:uid="{00000000-0005-0000-0000-000011010000}"/>
    <cellStyle name="Comma 20 4 3" xfId="275" xr:uid="{00000000-0005-0000-0000-000012010000}"/>
    <cellStyle name="Comma 20 5" xfId="276" xr:uid="{00000000-0005-0000-0000-000013010000}"/>
    <cellStyle name="Comma 21" xfId="277" xr:uid="{00000000-0005-0000-0000-000014010000}"/>
    <cellStyle name="Comma 21 2" xfId="278" xr:uid="{00000000-0005-0000-0000-000015010000}"/>
    <cellStyle name="Comma 21 3" xfId="279" xr:uid="{00000000-0005-0000-0000-000016010000}"/>
    <cellStyle name="Comma 21 4" xfId="280" xr:uid="{00000000-0005-0000-0000-000017010000}"/>
    <cellStyle name="Comma 22" xfId="281" xr:uid="{00000000-0005-0000-0000-000018010000}"/>
    <cellStyle name="Comma 22 2" xfId="282" xr:uid="{00000000-0005-0000-0000-000019010000}"/>
    <cellStyle name="Comma 23" xfId="283" xr:uid="{00000000-0005-0000-0000-00001A010000}"/>
    <cellStyle name="Comma 23 2" xfId="284" xr:uid="{00000000-0005-0000-0000-00001B010000}"/>
    <cellStyle name="Comma 23 3" xfId="285" xr:uid="{00000000-0005-0000-0000-00001C010000}"/>
    <cellStyle name="Comma 23 4" xfId="286" xr:uid="{00000000-0005-0000-0000-00001D010000}"/>
    <cellStyle name="Comma 23 5" xfId="287" xr:uid="{00000000-0005-0000-0000-00001E010000}"/>
    <cellStyle name="Comma 23 6" xfId="288" xr:uid="{00000000-0005-0000-0000-00001F010000}"/>
    <cellStyle name="Comma 23 7" xfId="289" xr:uid="{00000000-0005-0000-0000-000020010000}"/>
    <cellStyle name="Comma 24" xfId="290" xr:uid="{00000000-0005-0000-0000-000021010000}"/>
    <cellStyle name="Comma 24 2" xfId="291" xr:uid="{00000000-0005-0000-0000-000022010000}"/>
    <cellStyle name="Comma 25" xfId="292" xr:uid="{00000000-0005-0000-0000-000023010000}"/>
    <cellStyle name="Comma 25 2" xfId="293" xr:uid="{00000000-0005-0000-0000-000024010000}"/>
    <cellStyle name="Comma 26" xfId="294" xr:uid="{00000000-0005-0000-0000-000025010000}"/>
    <cellStyle name="Comma 26 2" xfId="295" xr:uid="{00000000-0005-0000-0000-000026010000}"/>
    <cellStyle name="Comma 27" xfId="296" xr:uid="{00000000-0005-0000-0000-000027010000}"/>
    <cellStyle name="Comma 28" xfId="297" xr:uid="{00000000-0005-0000-0000-000028010000}"/>
    <cellStyle name="Comma 28 2" xfId="298" xr:uid="{00000000-0005-0000-0000-000029010000}"/>
    <cellStyle name="Comma 29" xfId="299" xr:uid="{00000000-0005-0000-0000-00002A010000}"/>
    <cellStyle name="Comma 29 2" xfId="300" xr:uid="{00000000-0005-0000-0000-00002B010000}"/>
    <cellStyle name="Comma 3" xfId="301" xr:uid="{00000000-0005-0000-0000-00002C010000}"/>
    <cellStyle name="Comma 3 2" xfId="302" xr:uid="{00000000-0005-0000-0000-00002D010000}"/>
    <cellStyle name="Comma 3 2 2" xfId="303" xr:uid="{00000000-0005-0000-0000-00002E010000}"/>
    <cellStyle name="Comma 3 2 2 2" xfId="304" xr:uid="{00000000-0005-0000-0000-00002F010000}"/>
    <cellStyle name="Comma 3 2 2 3" xfId="305" xr:uid="{00000000-0005-0000-0000-000030010000}"/>
    <cellStyle name="Comma 3 2 2 4" xfId="306" xr:uid="{00000000-0005-0000-0000-000031010000}"/>
    <cellStyle name="Comma 3 2 3" xfId="307" xr:uid="{00000000-0005-0000-0000-000032010000}"/>
    <cellStyle name="Comma 3 2 3 2" xfId="308" xr:uid="{00000000-0005-0000-0000-000033010000}"/>
    <cellStyle name="Comma 3 2 4" xfId="309" xr:uid="{00000000-0005-0000-0000-000034010000}"/>
    <cellStyle name="Comma 3 2 5" xfId="310" xr:uid="{00000000-0005-0000-0000-000035010000}"/>
    <cellStyle name="Comma 3 3" xfId="311" xr:uid="{00000000-0005-0000-0000-000036010000}"/>
    <cellStyle name="Comma 3 3 2" xfId="312" xr:uid="{00000000-0005-0000-0000-000037010000}"/>
    <cellStyle name="Comma 3 3 2 2" xfId="313" xr:uid="{00000000-0005-0000-0000-000038010000}"/>
    <cellStyle name="Comma 3 3 3" xfId="314" xr:uid="{00000000-0005-0000-0000-000039010000}"/>
    <cellStyle name="Comma 3 4" xfId="315" xr:uid="{00000000-0005-0000-0000-00003A010000}"/>
    <cellStyle name="Comma 3 4 2" xfId="316" xr:uid="{00000000-0005-0000-0000-00003B010000}"/>
    <cellStyle name="Comma 3 4 3" xfId="317" xr:uid="{00000000-0005-0000-0000-00003C010000}"/>
    <cellStyle name="Comma 3 5" xfId="318" xr:uid="{00000000-0005-0000-0000-00003D010000}"/>
    <cellStyle name="Comma 3 5 2" xfId="319" xr:uid="{00000000-0005-0000-0000-00003E010000}"/>
    <cellStyle name="Comma 3 6" xfId="320" xr:uid="{00000000-0005-0000-0000-00003F010000}"/>
    <cellStyle name="Comma 3 6 2" xfId="321" xr:uid="{00000000-0005-0000-0000-000040010000}"/>
    <cellStyle name="Comma 3 7" xfId="322" xr:uid="{00000000-0005-0000-0000-000041010000}"/>
    <cellStyle name="Comma 3 8" xfId="323" xr:uid="{00000000-0005-0000-0000-000042010000}"/>
    <cellStyle name="Comma 3 8 2" xfId="324" xr:uid="{00000000-0005-0000-0000-000043010000}"/>
    <cellStyle name="Comma 3 8 2 2" xfId="325" xr:uid="{00000000-0005-0000-0000-000044010000}"/>
    <cellStyle name="Comma 3 8 3" xfId="326" xr:uid="{00000000-0005-0000-0000-000045010000}"/>
    <cellStyle name="Comma 3 9" xfId="327" xr:uid="{00000000-0005-0000-0000-000046010000}"/>
    <cellStyle name="Comma 3_CONDO_3,8,9,10_Update_09_December_2009" xfId="328" xr:uid="{00000000-0005-0000-0000-000047010000}"/>
    <cellStyle name="Comma 30" xfId="329" xr:uid="{00000000-0005-0000-0000-000048010000}"/>
    <cellStyle name="Comma 30 2" xfId="330" xr:uid="{00000000-0005-0000-0000-000049010000}"/>
    <cellStyle name="Comma 30 2 2" xfId="331" xr:uid="{00000000-0005-0000-0000-00004A010000}"/>
    <cellStyle name="Comma 30 3" xfId="332" xr:uid="{00000000-0005-0000-0000-00004B010000}"/>
    <cellStyle name="Comma 31" xfId="333" xr:uid="{00000000-0005-0000-0000-00004C010000}"/>
    <cellStyle name="Comma 31 2" xfId="334" xr:uid="{00000000-0005-0000-0000-00004D010000}"/>
    <cellStyle name="Comma 32" xfId="335" xr:uid="{00000000-0005-0000-0000-00004E010000}"/>
    <cellStyle name="Comma 32 2" xfId="336" xr:uid="{00000000-0005-0000-0000-00004F010000}"/>
    <cellStyle name="Comma 33" xfId="337" xr:uid="{00000000-0005-0000-0000-000050010000}"/>
    <cellStyle name="Comma 33 2" xfId="338" xr:uid="{00000000-0005-0000-0000-000051010000}"/>
    <cellStyle name="Comma 34" xfId="339" xr:uid="{00000000-0005-0000-0000-000052010000}"/>
    <cellStyle name="Comma 34 2" xfId="340" xr:uid="{00000000-0005-0000-0000-000053010000}"/>
    <cellStyle name="Comma 35" xfId="341" xr:uid="{00000000-0005-0000-0000-000054010000}"/>
    <cellStyle name="Comma 35 2" xfId="342" xr:uid="{00000000-0005-0000-0000-000055010000}"/>
    <cellStyle name="Comma 36" xfId="343" xr:uid="{00000000-0005-0000-0000-000056010000}"/>
    <cellStyle name="Comma 37" xfId="344" xr:uid="{00000000-0005-0000-0000-000057010000}"/>
    <cellStyle name="Comma 38 2" xfId="345" xr:uid="{00000000-0005-0000-0000-000058010000}"/>
    <cellStyle name="Comma 4" xfId="346" xr:uid="{00000000-0005-0000-0000-000059010000}"/>
    <cellStyle name="Comma 4 2" xfId="347" xr:uid="{00000000-0005-0000-0000-00005A010000}"/>
    <cellStyle name="Comma 4 2 2" xfId="348" xr:uid="{00000000-0005-0000-0000-00005B010000}"/>
    <cellStyle name="Comma 4 2 3" xfId="349" xr:uid="{00000000-0005-0000-0000-00005C010000}"/>
    <cellStyle name="Comma 4 2 3 2" xfId="350" xr:uid="{00000000-0005-0000-0000-00005D010000}"/>
    <cellStyle name="Comma 4 2 4" xfId="351" xr:uid="{00000000-0005-0000-0000-00005E010000}"/>
    <cellStyle name="Comma 4 2 5" xfId="352" xr:uid="{00000000-0005-0000-0000-00005F010000}"/>
    <cellStyle name="Comma 4 2 5 2" xfId="353" xr:uid="{00000000-0005-0000-0000-000060010000}"/>
    <cellStyle name="Comma 4 2 6" xfId="354" xr:uid="{00000000-0005-0000-0000-000061010000}"/>
    <cellStyle name="Comma 4 3" xfId="355" xr:uid="{00000000-0005-0000-0000-000062010000}"/>
    <cellStyle name="Comma 4 4" xfId="356" xr:uid="{00000000-0005-0000-0000-000063010000}"/>
    <cellStyle name="Comma 4 4 2" xfId="357" xr:uid="{00000000-0005-0000-0000-000064010000}"/>
    <cellStyle name="Comma 4 5" xfId="358" xr:uid="{00000000-0005-0000-0000-000065010000}"/>
    <cellStyle name="Comma 4 5 2" xfId="359" xr:uid="{00000000-0005-0000-0000-000066010000}"/>
    <cellStyle name="Comma 4 6" xfId="360" xr:uid="{00000000-0005-0000-0000-000067010000}"/>
    <cellStyle name="Comma 4 7" xfId="361" xr:uid="{00000000-0005-0000-0000-000068010000}"/>
    <cellStyle name="Comma 4 7 2" xfId="362" xr:uid="{00000000-0005-0000-0000-000069010000}"/>
    <cellStyle name="Comma 4 8" xfId="363" xr:uid="{00000000-0005-0000-0000-00006A010000}"/>
    <cellStyle name="Comma 4_BOQ.Piling Work (TSP Project) Rev.22.12.2010" xfId="364" xr:uid="{00000000-0005-0000-0000-00006B010000}"/>
    <cellStyle name="Comma 41" xfId="365" xr:uid="{00000000-0005-0000-0000-00006C010000}"/>
    <cellStyle name="Comma 43" xfId="366" xr:uid="{00000000-0005-0000-0000-00006D010000}"/>
    <cellStyle name="Comma 43 2" xfId="367" xr:uid="{00000000-0005-0000-0000-00006E010000}"/>
    <cellStyle name="Comma 44" xfId="368" xr:uid="{00000000-0005-0000-0000-00006F010000}"/>
    <cellStyle name="Comma 44 2" xfId="369" xr:uid="{00000000-0005-0000-0000-000070010000}"/>
    <cellStyle name="Comma 5" xfId="370" xr:uid="{00000000-0005-0000-0000-000071010000}"/>
    <cellStyle name="Comma 5 2" xfId="371" xr:uid="{00000000-0005-0000-0000-000072010000}"/>
    <cellStyle name="Comma 5 2 10" xfId="372" xr:uid="{00000000-0005-0000-0000-000073010000}"/>
    <cellStyle name="Comma 5 2 11" xfId="373" xr:uid="{00000000-0005-0000-0000-000074010000}"/>
    <cellStyle name="Comma 5 2 12" xfId="374" xr:uid="{00000000-0005-0000-0000-000075010000}"/>
    <cellStyle name="Comma 5 2 13" xfId="375" xr:uid="{00000000-0005-0000-0000-000076010000}"/>
    <cellStyle name="Comma 5 2 14" xfId="376" xr:uid="{00000000-0005-0000-0000-000077010000}"/>
    <cellStyle name="Comma 5 2 15" xfId="377" xr:uid="{00000000-0005-0000-0000-000078010000}"/>
    <cellStyle name="Comma 5 2 15 2" xfId="378" xr:uid="{00000000-0005-0000-0000-000079010000}"/>
    <cellStyle name="Comma 5 2 16" xfId="379" xr:uid="{00000000-0005-0000-0000-00007A010000}"/>
    <cellStyle name="Comma 5 2 16 2" xfId="380" xr:uid="{00000000-0005-0000-0000-00007B010000}"/>
    <cellStyle name="Comma 5 2 2" xfId="381" xr:uid="{00000000-0005-0000-0000-00007C010000}"/>
    <cellStyle name="Comma 5 2 2 2" xfId="382" xr:uid="{00000000-0005-0000-0000-00007D010000}"/>
    <cellStyle name="Comma 5 2 2 2 2" xfId="383" xr:uid="{00000000-0005-0000-0000-00007E010000}"/>
    <cellStyle name="Comma 5 2 2 3" xfId="384" xr:uid="{00000000-0005-0000-0000-00007F010000}"/>
    <cellStyle name="Comma 5 2 3" xfId="385" xr:uid="{00000000-0005-0000-0000-000080010000}"/>
    <cellStyle name="Comma 5 2 3 2" xfId="386" xr:uid="{00000000-0005-0000-0000-000081010000}"/>
    <cellStyle name="Comma 5 2 3 3" xfId="387" xr:uid="{00000000-0005-0000-0000-000082010000}"/>
    <cellStyle name="Comma 5 2 3 3 2" xfId="388" xr:uid="{00000000-0005-0000-0000-000083010000}"/>
    <cellStyle name="Comma 5 2 3 3 2 2" xfId="389" xr:uid="{00000000-0005-0000-0000-000084010000}"/>
    <cellStyle name="Comma 5 2 3 4" xfId="390" xr:uid="{00000000-0005-0000-0000-000085010000}"/>
    <cellStyle name="Comma 5 2 3 5" xfId="391" xr:uid="{00000000-0005-0000-0000-000086010000}"/>
    <cellStyle name="Comma 5 2 3 6" xfId="392" xr:uid="{00000000-0005-0000-0000-000087010000}"/>
    <cellStyle name="Comma 5 2 4" xfId="393" xr:uid="{00000000-0005-0000-0000-000088010000}"/>
    <cellStyle name="Comma 5 2 4 2" xfId="394" xr:uid="{00000000-0005-0000-0000-000089010000}"/>
    <cellStyle name="Comma 5 2 4 3" xfId="395" xr:uid="{00000000-0005-0000-0000-00008A010000}"/>
    <cellStyle name="Comma 5 2 5" xfId="396" xr:uid="{00000000-0005-0000-0000-00008B010000}"/>
    <cellStyle name="Comma 5 2 6" xfId="397" xr:uid="{00000000-0005-0000-0000-00008C010000}"/>
    <cellStyle name="Comma 5 2 7" xfId="398" xr:uid="{00000000-0005-0000-0000-00008D010000}"/>
    <cellStyle name="Comma 5 2 8" xfId="399" xr:uid="{00000000-0005-0000-0000-00008E010000}"/>
    <cellStyle name="Comma 5 2 9" xfId="400" xr:uid="{00000000-0005-0000-0000-00008F010000}"/>
    <cellStyle name="Comma 5 3" xfId="401" xr:uid="{00000000-0005-0000-0000-000090010000}"/>
    <cellStyle name="Comma 5 3 2" xfId="402" xr:uid="{00000000-0005-0000-0000-000091010000}"/>
    <cellStyle name="Comma 5 3 2 2" xfId="403" xr:uid="{00000000-0005-0000-0000-000092010000}"/>
    <cellStyle name="Comma 5 4" xfId="404" xr:uid="{00000000-0005-0000-0000-000093010000}"/>
    <cellStyle name="Comma 5 5" xfId="405" xr:uid="{00000000-0005-0000-0000-000094010000}"/>
    <cellStyle name="Comma 5 5 2" xfId="406" xr:uid="{00000000-0005-0000-0000-000095010000}"/>
    <cellStyle name="Comma 5 6" xfId="407" xr:uid="{00000000-0005-0000-0000-000096010000}"/>
    <cellStyle name="Comma 5 6 2" xfId="408" xr:uid="{00000000-0005-0000-0000-000097010000}"/>
    <cellStyle name="Comma 5 7" xfId="409" xr:uid="{00000000-0005-0000-0000-000098010000}"/>
    <cellStyle name="Comma 6" xfId="410" xr:uid="{00000000-0005-0000-0000-000099010000}"/>
    <cellStyle name="Comma 6 2" xfId="411" xr:uid="{00000000-0005-0000-0000-00009A010000}"/>
    <cellStyle name="Comma 6 2 2" xfId="412" xr:uid="{00000000-0005-0000-0000-00009B010000}"/>
    <cellStyle name="Comma 6 3" xfId="413" xr:uid="{00000000-0005-0000-0000-00009C010000}"/>
    <cellStyle name="Comma 6 3 2" xfId="414" xr:uid="{00000000-0005-0000-0000-00009D010000}"/>
    <cellStyle name="Comma 6 4" xfId="415" xr:uid="{00000000-0005-0000-0000-00009E010000}"/>
    <cellStyle name="Comma 7" xfId="416" xr:uid="{00000000-0005-0000-0000-00009F010000}"/>
    <cellStyle name="Comma 7 2" xfId="417" xr:uid="{00000000-0005-0000-0000-0000A0010000}"/>
    <cellStyle name="Comma 7 3" xfId="418" xr:uid="{00000000-0005-0000-0000-0000A1010000}"/>
    <cellStyle name="Comma 7 3 2" xfId="419" xr:uid="{00000000-0005-0000-0000-0000A2010000}"/>
    <cellStyle name="Comma 7 4" xfId="420" xr:uid="{00000000-0005-0000-0000-0000A3010000}"/>
    <cellStyle name="Comma 8" xfId="421" xr:uid="{00000000-0005-0000-0000-0000A4010000}"/>
    <cellStyle name="Comma 8 2" xfId="422" xr:uid="{00000000-0005-0000-0000-0000A5010000}"/>
    <cellStyle name="Comma 8 2 2" xfId="423" xr:uid="{00000000-0005-0000-0000-0000A6010000}"/>
    <cellStyle name="Comma 8 3" xfId="424" xr:uid="{00000000-0005-0000-0000-0000A7010000}"/>
    <cellStyle name="Comma 9" xfId="425" xr:uid="{00000000-0005-0000-0000-0000A8010000}"/>
    <cellStyle name="Comma 9 2" xfId="426" xr:uid="{00000000-0005-0000-0000-0000A9010000}"/>
    <cellStyle name="Comma 9 2 2" xfId="427" xr:uid="{00000000-0005-0000-0000-0000AA010000}"/>
    <cellStyle name="Comma 9 3" xfId="428" xr:uid="{00000000-0005-0000-0000-0000AB010000}"/>
    <cellStyle name="comma zerodec" xfId="429" xr:uid="{00000000-0005-0000-0000-0000AC010000}"/>
    <cellStyle name="comma zerodec 2" xfId="430" xr:uid="{00000000-0005-0000-0000-0000AD010000}"/>
    <cellStyle name="comma zerodec 3" xfId="431" xr:uid="{00000000-0005-0000-0000-0000AE010000}"/>
    <cellStyle name="Comma0" xfId="432" xr:uid="{00000000-0005-0000-0000-0000B0010000}"/>
    <cellStyle name="Comma0 2" xfId="433" xr:uid="{00000000-0005-0000-0000-0000B1010000}"/>
    <cellStyle name="Comma0 3" xfId="434" xr:uid="{00000000-0005-0000-0000-0000B2010000}"/>
    <cellStyle name="COMMON (0)  D1" xfId="435" xr:uid="{00000000-0005-0000-0000-0000B3010000}"/>
    <cellStyle name="company_title" xfId="436" xr:uid="{00000000-0005-0000-0000-0000B4010000}"/>
    <cellStyle name="Currency [00]" xfId="437" xr:uid="{00000000-0005-0000-0000-0000B5010000}"/>
    <cellStyle name="Currency [00] 2" xfId="438" xr:uid="{00000000-0005-0000-0000-0000B6010000}"/>
    <cellStyle name="Currency [0S_laroux_4_CIVIL_TN-82422" xfId="439" xr:uid="{00000000-0005-0000-0000-0000B7010000}"/>
    <cellStyle name="Currency 2" xfId="440" xr:uid="{00000000-0005-0000-0000-0000B8010000}"/>
    <cellStyle name="Currency 2 2" xfId="441" xr:uid="{00000000-0005-0000-0000-0000B9010000}"/>
    <cellStyle name="Currency 2 3" xfId="442" xr:uid="{00000000-0005-0000-0000-0000BA010000}"/>
    <cellStyle name="Currency0" xfId="443" xr:uid="{00000000-0005-0000-0000-0000BB010000}"/>
    <cellStyle name="Currency0 2" xfId="444" xr:uid="{00000000-0005-0000-0000-0000BC010000}"/>
    <cellStyle name="Currency0 3" xfId="445" xr:uid="{00000000-0005-0000-0000-0000BD010000}"/>
    <cellStyle name="Currency1" xfId="446" xr:uid="{00000000-0005-0000-0000-0000BE010000}"/>
    <cellStyle name="Currency1 2" xfId="447" xr:uid="{00000000-0005-0000-0000-0000BF010000}"/>
    <cellStyle name="Currency1 3" xfId="448" xr:uid="{00000000-0005-0000-0000-0000C0010000}"/>
    <cellStyle name="Custom - Style8" xfId="449" xr:uid="{00000000-0005-0000-0000-0000C1010000}"/>
    <cellStyle name="Data   - Style2" xfId="450" xr:uid="{00000000-0005-0000-0000-0000C2010000}"/>
    <cellStyle name="Data   - Style2 2" xfId="451" xr:uid="{00000000-0005-0000-0000-0000C3010000}"/>
    <cellStyle name="Date" xfId="452" xr:uid="{00000000-0005-0000-0000-0000C4010000}"/>
    <cellStyle name="Date 2" xfId="453" xr:uid="{00000000-0005-0000-0000-0000C5010000}"/>
    <cellStyle name="Date Short" xfId="454" xr:uid="{00000000-0005-0000-0000-0000C6010000}"/>
    <cellStyle name="Date Short 2" xfId="455" xr:uid="{00000000-0005-0000-0000-0000C7010000}"/>
    <cellStyle name="Date_0) Grand  BOQ_R0" xfId="456" xr:uid="{00000000-0005-0000-0000-0000C8010000}"/>
    <cellStyle name="Dillernia=14" xfId="457" xr:uid="{00000000-0005-0000-0000-0000C9010000}"/>
    <cellStyle name="Dillernia=14 2" xfId="458" xr:uid="{00000000-0005-0000-0000-0000CA010000}"/>
    <cellStyle name="Dollar (zero dec)" xfId="459" xr:uid="{00000000-0005-0000-0000-0000CB010000}"/>
    <cellStyle name="Dollar (zero dec) 2" xfId="460" xr:uid="{00000000-0005-0000-0000-0000CC010000}"/>
    <cellStyle name="Dollar (zero dec) 3" xfId="461" xr:uid="{00000000-0005-0000-0000-0000CD010000}"/>
    <cellStyle name="Enter Currency (0)" xfId="462" xr:uid="{00000000-0005-0000-0000-0000CE010000}"/>
    <cellStyle name="Enter Currency (0) 2" xfId="463" xr:uid="{00000000-0005-0000-0000-0000CF010000}"/>
    <cellStyle name="Enter Currency (2)" xfId="464" xr:uid="{00000000-0005-0000-0000-0000D0010000}"/>
    <cellStyle name="Enter Currency (2) 2" xfId="465" xr:uid="{00000000-0005-0000-0000-0000D1010000}"/>
    <cellStyle name="Enter Units (0)" xfId="466" xr:uid="{00000000-0005-0000-0000-0000D2010000}"/>
    <cellStyle name="Enter Units (0) 2" xfId="467" xr:uid="{00000000-0005-0000-0000-0000D3010000}"/>
    <cellStyle name="Enter Units (1)" xfId="468" xr:uid="{00000000-0005-0000-0000-0000D4010000}"/>
    <cellStyle name="Enter Units (1) 2" xfId="469" xr:uid="{00000000-0005-0000-0000-0000D5010000}"/>
    <cellStyle name="Enter Units (2)" xfId="470" xr:uid="{00000000-0005-0000-0000-0000D6010000}"/>
    <cellStyle name="Enter Units (2) 2" xfId="471" xr:uid="{00000000-0005-0000-0000-0000D7010000}"/>
    <cellStyle name="Euro" xfId="472" xr:uid="{00000000-0005-0000-0000-0000D8010000}"/>
    <cellStyle name="Excel Built-in Comma" xfId="473" xr:uid="{00000000-0005-0000-0000-0000D9010000}"/>
    <cellStyle name="Excel Built-in Normal" xfId="474" xr:uid="{00000000-0005-0000-0000-0000DA010000}"/>
    <cellStyle name="Excel Built-in Normal 2" xfId="475" xr:uid="{00000000-0005-0000-0000-0000DB010000}"/>
    <cellStyle name="Excel Built-in Normal 2 2" xfId="476" xr:uid="{00000000-0005-0000-0000-0000DC010000}"/>
    <cellStyle name="Excel Built-in Normal 2 3" xfId="477" xr:uid="{00000000-0005-0000-0000-0000DD010000}"/>
    <cellStyle name="Excel Built-in Normal 3" xfId="478" xr:uid="{00000000-0005-0000-0000-0000DE010000}"/>
    <cellStyle name="Excel Built-in Normal 4" xfId="479" xr:uid="{00000000-0005-0000-0000-0000DF010000}"/>
    <cellStyle name="Excel Built-in Normal 5" xfId="480" xr:uid="{00000000-0005-0000-0000-0000E0010000}"/>
    <cellStyle name="Excel_BuiltIn_Comma" xfId="481" xr:uid="{00000000-0005-0000-0000-0000E1010000}"/>
    <cellStyle name="Explanatory Text 2" xfId="482" xr:uid="{00000000-0005-0000-0000-0000E2010000}"/>
    <cellStyle name="Explanatory Text 3" xfId="483" xr:uid="{00000000-0005-0000-0000-0000E3010000}"/>
    <cellStyle name="Fixed" xfId="484" xr:uid="{00000000-0005-0000-0000-0000E4010000}"/>
    <cellStyle name="Fixed 2" xfId="485" xr:uid="{00000000-0005-0000-0000-0000E5010000}"/>
    <cellStyle name="Good 2" xfId="486" xr:uid="{00000000-0005-0000-0000-0000E6010000}"/>
    <cellStyle name="Good 3" xfId="487" xr:uid="{00000000-0005-0000-0000-0000E7010000}"/>
    <cellStyle name="Grey" xfId="488" xr:uid="{00000000-0005-0000-0000-0000E8010000}"/>
    <cellStyle name="Grey 2" xfId="489" xr:uid="{00000000-0005-0000-0000-0000E9010000}"/>
    <cellStyle name="HEADER" xfId="490" xr:uid="{00000000-0005-0000-0000-0000EA010000}"/>
    <cellStyle name="HEADER 2" xfId="491" xr:uid="{00000000-0005-0000-0000-0000EB010000}"/>
    <cellStyle name="HEADER 3" xfId="492" xr:uid="{00000000-0005-0000-0000-0000EC010000}"/>
    <cellStyle name="Header1" xfId="493" xr:uid="{00000000-0005-0000-0000-0000ED010000}"/>
    <cellStyle name="Header2" xfId="494" xr:uid="{00000000-0005-0000-0000-0000EE010000}"/>
    <cellStyle name="Header2 2" xfId="495" xr:uid="{00000000-0005-0000-0000-0000EF010000}"/>
    <cellStyle name="Header2 2 2" xfId="496" xr:uid="{00000000-0005-0000-0000-0000F0010000}"/>
    <cellStyle name="Heading" xfId="497" xr:uid="{00000000-0005-0000-0000-0000F1010000}"/>
    <cellStyle name="Heading 1 2" xfId="498" xr:uid="{00000000-0005-0000-0000-0000F2010000}"/>
    <cellStyle name="Heading 1 3" xfId="499" xr:uid="{00000000-0005-0000-0000-0000F3010000}"/>
    <cellStyle name="Heading 2 2" xfId="500" xr:uid="{00000000-0005-0000-0000-0000F4010000}"/>
    <cellStyle name="Heading 2 3" xfId="501" xr:uid="{00000000-0005-0000-0000-0000F5010000}"/>
    <cellStyle name="Heading 3 2" xfId="502" xr:uid="{00000000-0005-0000-0000-0000F6010000}"/>
    <cellStyle name="Heading 3 3" xfId="503" xr:uid="{00000000-0005-0000-0000-0000F7010000}"/>
    <cellStyle name="Heading 4 2" xfId="504" xr:uid="{00000000-0005-0000-0000-0000F8010000}"/>
    <cellStyle name="Heading 4 3" xfId="505" xr:uid="{00000000-0005-0000-0000-0000F9010000}"/>
    <cellStyle name="HEADING1" xfId="506" xr:uid="{00000000-0005-0000-0000-0000FA010000}"/>
    <cellStyle name="HEADING1 1" xfId="507" xr:uid="{00000000-0005-0000-0000-0000FB010000}"/>
    <cellStyle name="Heading1 1 2" xfId="508" xr:uid="{00000000-0005-0000-0000-0000FC010000}"/>
    <cellStyle name="HEADING1 2" xfId="509" xr:uid="{00000000-0005-0000-0000-0000FD010000}"/>
    <cellStyle name="Heading1 3" xfId="510" xr:uid="{00000000-0005-0000-0000-0000FE010000}"/>
    <cellStyle name="Heading1 4" xfId="511" xr:uid="{00000000-0005-0000-0000-0000FF010000}"/>
    <cellStyle name="Heading1 5" xfId="512" xr:uid="{00000000-0005-0000-0000-000000020000}"/>
    <cellStyle name="HEADING2" xfId="513" xr:uid="{00000000-0005-0000-0000-000001020000}"/>
    <cellStyle name="HEADING2 2" xfId="514" xr:uid="{00000000-0005-0000-0000-000002020000}"/>
    <cellStyle name="Hyperlink 2" xfId="515" xr:uid="{00000000-0005-0000-0000-000003020000}"/>
    <cellStyle name="Hyperlink 2 2" xfId="516" xr:uid="{00000000-0005-0000-0000-000004020000}"/>
    <cellStyle name="Hyperlink seguido" xfId="517" xr:uid="{00000000-0005-0000-0000-000005020000}"/>
    <cellStyle name="Input [yellow]" xfId="518" xr:uid="{00000000-0005-0000-0000-000006020000}"/>
    <cellStyle name="Input [yellow] 2" xfId="519" xr:uid="{00000000-0005-0000-0000-000007020000}"/>
    <cellStyle name="Input [yellow] 3" xfId="520" xr:uid="{00000000-0005-0000-0000-000008020000}"/>
    <cellStyle name="Input [yellow] 3 2" xfId="521" xr:uid="{00000000-0005-0000-0000-000009020000}"/>
    <cellStyle name="Input 10" xfId="522" xr:uid="{00000000-0005-0000-0000-00000A020000}"/>
    <cellStyle name="Input 10 2" xfId="523" xr:uid="{00000000-0005-0000-0000-00000B020000}"/>
    <cellStyle name="Input 11" xfId="524" xr:uid="{00000000-0005-0000-0000-00000C020000}"/>
    <cellStyle name="Input 11 2" xfId="525" xr:uid="{00000000-0005-0000-0000-00000D020000}"/>
    <cellStyle name="Input 12" xfId="526" xr:uid="{00000000-0005-0000-0000-00000E020000}"/>
    <cellStyle name="Input 12 2" xfId="527" xr:uid="{00000000-0005-0000-0000-00000F020000}"/>
    <cellStyle name="Input 2" xfId="528" xr:uid="{00000000-0005-0000-0000-000010020000}"/>
    <cellStyle name="Input 2 2" xfId="529" xr:uid="{00000000-0005-0000-0000-000011020000}"/>
    <cellStyle name="Input 3" xfId="530" xr:uid="{00000000-0005-0000-0000-000012020000}"/>
    <cellStyle name="Input 3 2" xfId="531" xr:uid="{00000000-0005-0000-0000-000013020000}"/>
    <cellStyle name="Input 4" xfId="532" xr:uid="{00000000-0005-0000-0000-000014020000}"/>
    <cellStyle name="Input 4 2" xfId="533" xr:uid="{00000000-0005-0000-0000-000015020000}"/>
    <cellStyle name="Input 5" xfId="534" xr:uid="{00000000-0005-0000-0000-000016020000}"/>
    <cellStyle name="Input 5 2" xfId="535" xr:uid="{00000000-0005-0000-0000-000017020000}"/>
    <cellStyle name="Input 6" xfId="536" xr:uid="{00000000-0005-0000-0000-000018020000}"/>
    <cellStyle name="Input 6 2" xfId="537" xr:uid="{00000000-0005-0000-0000-000019020000}"/>
    <cellStyle name="Input 7" xfId="538" xr:uid="{00000000-0005-0000-0000-00001A020000}"/>
    <cellStyle name="Input 7 2" xfId="539" xr:uid="{00000000-0005-0000-0000-00001B020000}"/>
    <cellStyle name="Input 8" xfId="540" xr:uid="{00000000-0005-0000-0000-00001C020000}"/>
    <cellStyle name="Input 8 2" xfId="541" xr:uid="{00000000-0005-0000-0000-00001D020000}"/>
    <cellStyle name="Input 9" xfId="542" xr:uid="{00000000-0005-0000-0000-00001E020000}"/>
    <cellStyle name="Input 9 2" xfId="543" xr:uid="{00000000-0005-0000-0000-00001F020000}"/>
    <cellStyle name="Labels - Style3" xfId="544" xr:uid="{00000000-0005-0000-0000-000020020000}"/>
    <cellStyle name="Labels - Style3 2" xfId="545" xr:uid="{00000000-0005-0000-0000-000021020000}"/>
    <cellStyle name="LINEAL - Style2" xfId="546" xr:uid="{00000000-0005-0000-0000-000022020000}"/>
    <cellStyle name="LINEAL - Style2 2" xfId="547" xr:uid="{00000000-0005-0000-0000-000023020000}"/>
    <cellStyle name="LINEAL - Style2 2 2" xfId="548" xr:uid="{00000000-0005-0000-0000-000024020000}"/>
    <cellStyle name="LINEAL - Style2 3" xfId="549" xr:uid="{00000000-0005-0000-0000-000025020000}"/>
    <cellStyle name="LINEAL - Style2 3 2" xfId="550" xr:uid="{00000000-0005-0000-0000-000026020000}"/>
    <cellStyle name="LINEAL - Style2 4" xfId="551" xr:uid="{00000000-0005-0000-0000-000027020000}"/>
    <cellStyle name="Link Currency (0)" xfId="552" xr:uid="{00000000-0005-0000-0000-000028020000}"/>
    <cellStyle name="Link Currency (0) 2" xfId="553" xr:uid="{00000000-0005-0000-0000-000029020000}"/>
    <cellStyle name="Link Currency (2)" xfId="554" xr:uid="{00000000-0005-0000-0000-00002A020000}"/>
    <cellStyle name="Link Currency (2) 2" xfId="555" xr:uid="{00000000-0005-0000-0000-00002B020000}"/>
    <cellStyle name="Link Units (0)" xfId="556" xr:uid="{00000000-0005-0000-0000-00002C020000}"/>
    <cellStyle name="Link Units (0) 2" xfId="557" xr:uid="{00000000-0005-0000-0000-00002D020000}"/>
    <cellStyle name="Link Units (1)" xfId="558" xr:uid="{00000000-0005-0000-0000-00002E020000}"/>
    <cellStyle name="Link Units (1) 2" xfId="559" xr:uid="{00000000-0005-0000-0000-00002F020000}"/>
    <cellStyle name="Link Units (2)" xfId="560" xr:uid="{00000000-0005-0000-0000-000030020000}"/>
    <cellStyle name="Link Units (2) 2" xfId="561" xr:uid="{00000000-0005-0000-0000-000031020000}"/>
    <cellStyle name="Linked Cell 2" xfId="562" xr:uid="{00000000-0005-0000-0000-000032020000}"/>
    <cellStyle name="Linked Cell 3" xfId="563" xr:uid="{00000000-0005-0000-0000-000033020000}"/>
    <cellStyle name="Model" xfId="564" xr:uid="{00000000-0005-0000-0000-000034020000}"/>
    <cellStyle name="Model 2" xfId="565" xr:uid="{00000000-0005-0000-0000-000035020000}"/>
    <cellStyle name="Model 3" xfId="566" xr:uid="{00000000-0005-0000-0000-000036020000}"/>
    <cellStyle name="Moeda [0]_dimon" xfId="567" xr:uid="{00000000-0005-0000-0000-000037020000}"/>
    <cellStyle name="Moeda_dimon" xfId="568" xr:uid="{00000000-0005-0000-0000-000038020000}"/>
    <cellStyle name="Neutral 2" xfId="569" xr:uid="{00000000-0005-0000-0000-000039020000}"/>
    <cellStyle name="Neutral 3" xfId="570" xr:uid="{00000000-0005-0000-0000-00003A020000}"/>
    <cellStyle name="New Times Roman" xfId="571" xr:uid="{00000000-0005-0000-0000-00003B020000}"/>
    <cellStyle name="nick" xfId="572" xr:uid="{00000000-0005-0000-0000-00003C020000}"/>
    <cellStyle name="no dec" xfId="573" xr:uid="{00000000-0005-0000-0000-00003D020000}"/>
    <cellStyle name="no dec 2" xfId="574" xr:uid="{00000000-0005-0000-0000-00003E020000}"/>
    <cellStyle name="Normal" xfId="0" builtinId="0"/>
    <cellStyle name="Normal - Style1" xfId="575" xr:uid="{00000000-0005-0000-0000-00003F020000}"/>
    <cellStyle name="Normal - Style1 2" xfId="576" xr:uid="{00000000-0005-0000-0000-000040020000}"/>
    <cellStyle name="Normal - Style1 3" xfId="577" xr:uid="{00000000-0005-0000-0000-000041020000}"/>
    <cellStyle name="Normal - Style3" xfId="578" xr:uid="{00000000-0005-0000-0000-000042020000}"/>
    <cellStyle name="Normal 10" xfId="579" xr:uid="{00000000-0005-0000-0000-000043020000}"/>
    <cellStyle name="Normal 11" xfId="580" xr:uid="{00000000-0005-0000-0000-000044020000}"/>
    <cellStyle name="Normal 12" xfId="581" xr:uid="{00000000-0005-0000-0000-000045020000}"/>
    <cellStyle name="Normal 13" xfId="582" xr:uid="{00000000-0005-0000-0000-000046020000}"/>
    <cellStyle name="Normal 14" xfId="583" xr:uid="{00000000-0005-0000-0000-000047020000}"/>
    <cellStyle name="Normal 15" xfId="584" xr:uid="{00000000-0005-0000-0000-000048020000}"/>
    <cellStyle name="Normal 16" xfId="585" xr:uid="{00000000-0005-0000-0000-000049020000}"/>
    <cellStyle name="Normal 17" xfId="586" xr:uid="{00000000-0005-0000-0000-00004A020000}"/>
    <cellStyle name="Normal 18" xfId="587" xr:uid="{00000000-0005-0000-0000-00004B020000}"/>
    <cellStyle name="Normal 19" xfId="588" xr:uid="{00000000-0005-0000-0000-00004C020000}"/>
    <cellStyle name="Normal 2" xfId="589" xr:uid="{00000000-0005-0000-0000-00004D020000}"/>
    <cellStyle name="Normal 2 2" xfId="590" xr:uid="{00000000-0005-0000-0000-00004E020000}"/>
    <cellStyle name="Normal 2 2 2" xfId="591" xr:uid="{00000000-0005-0000-0000-00004F020000}"/>
    <cellStyle name="Normal 2 2_Boq. Treatment tank-A" xfId="592" xr:uid="{00000000-0005-0000-0000-000050020000}"/>
    <cellStyle name="Normal 2 3" xfId="593" xr:uid="{00000000-0005-0000-0000-000051020000}"/>
    <cellStyle name="Normal 2 3 2" xfId="594" xr:uid="{00000000-0005-0000-0000-000052020000}"/>
    <cellStyle name="Normal 2 3 3" xfId="595" xr:uid="{00000000-0005-0000-0000-000053020000}"/>
    <cellStyle name="Normal 2 4" xfId="596" xr:uid="{00000000-0005-0000-0000-000054020000}"/>
    <cellStyle name="Normal 2 4 2" xfId="597" xr:uid="{00000000-0005-0000-0000-000055020000}"/>
    <cellStyle name="Normal 2 5" xfId="598" xr:uid="{00000000-0005-0000-0000-000056020000}"/>
    <cellStyle name="Normal 2 6" xfId="599" xr:uid="{00000000-0005-0000-0000-000057020000}"/>
    <cellStyle name="Normal 2_(1) Used_ราคากลางงานอาคาร  The Urbano" xfId="600" xr:uid="{00000000-0005-0000-0000-000058020000}"/>
    <cellStyle name="Normal 20" xfId="601" xr:uid="{00000000-0005-0000-0000-000059020000}"/>
    <cellStyle name="Normal 21" xfId="602" xr:uid="{00000000-0005-0000-0000-00005A020000}"/>
    <cellStyle name="Normal 22" xfId="603" xr:uid="{00000000-0005-0000-0000-00005B020000}"/>
    <cellStyle name="Normal 23" xfId="604" xr:uid="{00000000-0005-0000-0000-00005C020000}"/>
    <cellStyle name="Normal 23 2" xfId="605" xr:uid="{00000000-0005-0000-0000-00005D020000}"/>
    <cellStyle name="Normal 24" xfId="606" xr:uid="{00000000-0005-0000-0000-00005E020000}"/>
    <cellStyle name="Normal 25" xfId="607" xr:uid="{00000000-0005-0000-0000-00005F020000}"/>
    <cellStyle name="Normal 26" xfId="608" xr:uid="{00000000-0005-0000-0000-000060020000}"/>
    <cellStyle name="Normal 27" xfId="609" xr:uid="{00000000-0005-0000-0000-000061020000}"/>
    <cellStyle name="Normal 27 2" xfId="610" xr:uid="{00000000-0005-0000-0000-000062020000}"/>
    <cellStyle name="Normal 27 3" xfId="611" xr:uid="{00000000-0005-0000-0000-000063020000}"/>
    <cellStyle name="Normal 28" xfId="612" xr:uid="{00000000-0005-0000-0000-000064020000}"/>
    <cellStyle name="Normal 29" xfId="613" xr:uid="{00000000-0005-0000-0000-000065020000}"/>
    <cellStyle name="Normal 3" xfId="614" xr:uid="{00000000-0005-0000-0000-000066020000}"/>
    <cellStyle name="Normal 3 2" xfId="615" xr:uid="{00000000-0005-0000-0000-000067020000}"/>
    <cellStyle name="Normal 3 2 2" xfId="616" xr:uid="{00000000-0005-0000-0000-000068020000}"/>
    <cellStyle name="Normal 3 2 2 2" xfId="617" xr:uid="{00000000-0005-0000-0000-000069020000}"/>
    <cellStyle name="Normal 3 2 3" xfId="618" xr:uid="{00000000-0005-0000-0000-00006A020000}"/>
    <cellStyle name="Normal 3 2 3 2" xfId="619" xr:uid="{00000000-0005-0000-0000-00006B020000}"/>
    <cellStyle name="Normal 3 2 4" xfId="620" xr:uid="{00000000-0005-0000-0000-00006C020000}"/>
    <cellStyle name="Normal 3 3" xfId="621" xr:uid="{00000000-0005-0000-0000-00006D020000}"/>
    <cellStyle name="Normal 3 4" xfId="622" xr:uid="{00000000-0005-0000-0000-00006E020000}"/>
    <cellStyle name="Normal 3 5" xfId="623" xr:uid="{00000000-0005-0000-0000-00006F020000}"/>
    <cellStyle name="Normal 3_Bill 3 Architecture" xfId="624" xr:uid="{00000000-0005-0000-0000-000070020000}"/>
    <cellStyle name="Normal 30" xfId="625" xr:uid="{00000000-0005-0000-0000-000071020000}"/>
    <cellStyle name="Normal 31" xfId="626" xr:uid="{00000000-0005-0000-0000-000072020000}"/>
    <cellStyle name="Normal 32" xfId="627" xr:uid="{00000000-0005-0000-0000-000073020000}"/>
    <cellStyle name="Normal 32 2" xfId="628" xr:uid="{00000000-0005-0000-0000-000074020000}"/>
    <cellStyle name="Normal 33" xfId="629" xr:uid="{00000000-0005-0000-0000-000075020000}"/>
    <cellStyle name="Normal 34" xfId="630" xr:uid="{00000000-0005-0000-0000-000076020000}"/>
    <cellStyle name="Normal 35" xfId="631" xr:uid="{00000000-0005-0000-0000-000077020000}"/>
    <cellStyle name="Normal 36" xfId="632" xr:uid="{00000000-0005-0000-0000-000078020000}"/>
    <cellStyle name="Normal 37" xfId="633" xr:uid="{00000000-0005-0000-0000-000079020000}"/>
    <cellStyle name="Normal 38" xfId="634" xr:uid="{00000000-0005-0000-0000-00007A020000}"/>
    <cellStyle name="Normal 39" xfId="635" xr:uid="{00000000-0005-0000-0000-00007B020000}"/>
    <cellStyle name="Normal 4" xfId="636" xr:uid="{00000000-0005-0000-0000-00007C020000}"/>
    <cellStyle name="Normal 4 2" xfId="637" xr:uid="{00000000-0005-0000-0000-00007D020000}"/>
    <cellStyle name="Normal 4 3" xfId="638" xr:uid="{00000000-0005-0000-0000-00007E020000}"/>
    <cellStyle name="Normal 4 4" xfId="639" xr:uid="{00000000-0005-0000-0000-00007F020000}"/>
    <cellStyle name="Normal 4 5" xfId="640" xr:uid="{00000000-0005-0000-0000-000080020000}"/>
    <cellStyle name="Normal 4 6" xfId="641" xr:uid="{00000000-0005-0000-0000-000081020000}"/>
    <cellStyle name="Normal 4 7" xfId="642" xr:uid="{00000000-0005-0000-0000-000082020000}"/>
    <cellStyle name="Normal 4_แยกหมวด A,B,C,D.ปรับราคา8-5-09" xfId="643" xr:uid="{00000000-0005-0000-0000-000083020000}"/>
    <cellStyle name="Normal 40" xfId="644" xr:uid="{00000000-0005-0000-0000-000084020000}"/>
    <cellStyle name="Normal 41" xfId="645" xr:uid="{00000000-0005-0000-0000-000085020000}"/>
    <cellStyle name="Normal 42" xfId="646" xr:uid="{00000000-0005-0000-0000-000086020000}"/>
    <cellStyle name="Normal 43" xfId="647" xr:uid="{00000000-0005-0000-0000-000087020000}"/>
    <cellStyle name="Normal 44" xfId="648" xr:uid="{00000000-0005-0000-0000-000088020000}"/>
    <cellStyle name="Normal 45" xfId="649" xr:uid="{00000000-0005-0000-0000-000089020000}"/>
    <cellStyle name="Normal 46" xfId="650" xr:uid="{00000000-0005-0000-0000-00008A020000}"/>
    <cellStyle name="Normal 47" xfId="651" xr:uid="{00000000-0005-0000-0000-00008B020000}"/>
    <cellStyle name="Normal 48" xfId="652" xr:uid="{00000000-0005-0000-0000-00008C020000}"/>
    <cellStyle name="Normal 49" xfId="653" xr:uid="{00000000-0005-0000-0000-00008D020000}"/>
    <cellStyle name="Normal 5" xfId="654" xr:uid="{00000000-0005-0000-0000-00008E020000}"/>
    <cellStyle name="Normal 5 2" xfId="655" xr:uid="{00000000-0005-0000-0000-00008F020000}"/>
    <cellStyle name="Normal 5 2 2" xfId="656" xr:uid="{00000000-0005-0000-0000-000090020000}"/>
    <cellStyle name="Normal 5 2 3" xfId="657" xr:uid="{00000000-0005-0000-0000-000091020000}"/>
    <cellStyle name="Normal 5 3" xfId="658" xr:uid="{00000000-0005-0000-0000-000092020000}"/>
    <cellStyle name="Normal 5 4" xfId="659" xr:uid="{00000000-0005-0000-0000-000093020000}"/>
    <cellStyle name="Normal 5 5" xfId="660" xr:uid="{00000000-0005-0000-0000-000094020000}"/>
    <cellStyle name="Normal 5_CPB Invesment cost sharing 20100309" xfId="661" xr:uid="{00000000-0005-0000-0000-000095020000}"/>
    <cellStyle name="Normal 50" xfId="662" xr:uid="{00000000-0005-0000-0000-000096020000}"/>
    <cellStyle name="Normal 51" xfId="663" xr:uid="{00000000-0005-0000-0000-000097020000}"/>
    <cellStyle name="Normal 52" xfId="664" xr:uid="{00000000-0005-0000-0000-000098020000}"/>
    <cellStyle name="Normal 53" xfId="665" xr:uid="{00000000-0005-0000-0000-000099020000}"/>
    <cellStyle name="Normal 54" xfId="666" xr:uid="{00000000-0005-0000-0000-00009A020000}"/>
    <cellStyle name="Normal 55" xfId="667" xr:uid="{00000000-0005-0000-0000-00009B020000}"/>
    <cellStyle name="Normal 56" xfId="668" xr:uid="{00000000-0005-0000-0000-00009C020000}"/>
    <cellStyle name="Normal 57" xfId="669" xr:uid="{00000000-0005-0000-0000-00009D020000}"/>
    <cellStyle name="Normal 58" xfId="670" xr:uid="{00000000-0005-0000-0000-00009E020000}"/>
    <cellStyle name="Normal 59" xfId="671" xr:uid="{00000000-0005-0000-0000-00009F020000}"/>
    <cellStyle name="Normal 6" xfId="672" xr:uid="{00000000-0005-0000-0000-0000A0020000}"/>
    <cellStyle name="Normal 6 2" xfId="673" xr:uid="{00000000-0005-0000-0000-0000A1020000}"/>
    <cellStyle name="Normal 60" xfId="674" xr:uid="{00000000-0005-0000-0000-0000A2020000}"/>
    <cellStyle name="Normal 61" xfId="675" xr:uid="{00000000-0005-0000-0000-0000A3020000}"/>
    <cellStyle name="Normal 62" xfId="676" xr:uid="{00000000-0005-0000-0000-0000A4020000}"/>
    <cellStyle name="Normal 63" xfId="677" xr:uid="{00000000-0005-0000-0000-0000A5020000}"/>
    <cellStyle name="Normal 64" xfId="678" xr:uid="{00000000-0005-0000-0000-0000A6020000}"/>
    <cellStyle name="Normal 65" xfId="679" xr:uid="{00000000-0005-0000-0000-0000A7020000}"/>
    <cellStyle name="Normal 66" xfId="680" xr:uid="{00000000-0005-0000-0000-0000A8020000}"/>
    <cellStyle name="Normal 67" xfId="681" xr:uid="{00000000-0005-0000-0000-0000A9020000}"/>
    <cellStyle name="Normal 68" xfId="682" xr:uid="{00000000-0005-0000-0000-0000AA020000}"/>
    <cellStyle name="Normal 69" xfId="683" xr:uid="{00000000-0005-0000-0000-0000AB020000}"/>
    <cellStyle name="Normal 7" xfId="684" xr:uid="{00000000-0005-0000-0000-0000AC020000}"/>
    <cellStyle name="Normal 7 2" xfId="685" xr:uid="{00000000-0005-0000-0000-0000AD020000}"/>
    <cellStyle name="Normal 7 3" xfId="686" xr:uid="{00000000-0005-0000-0000-0000AE020000}"/>
    <cellStyle name="Normal 7 4" xfId="687" xr:uid="{00000000-0005-0000-0000-0000AF020000}"/>
    <cellStyle name="Normal 7 5" xfId="688" xr:uid="{00000000-0005-0000-0000-0000B0020000}"/>
    <cellStyle name="Normal 70" xfId="689" xr:uid="{00000000-0005-0000-0000-0000B1020000}"/>
    <cellStyle name="Normal 71" xfId="690" xr:uid="{00000000-0005-0000-0000-0000B2020000}"/>
    <cellStyle name="Normal 71 2" xfId="691" xr:uid="{00000000-0005-0000-0000-0000B3020000}"/>
    <cellStyle name="Normal 72" xfId="692" xr:uid="{00000000-0005-0000-0000-0000B4020000}"/>
    <cellStyle name="Normal 72 2" xfId="693" xr:uid="{00000000-0005-0000-0000-0000B5020000}"/>
    <cellStyle name="Normal 73" xfId="694" xr:uid="{00000000-0005-0000-0000-0000B6020000}"/>
    <cellStyle name="Normal 73 2" xfId="695" xr:uid="{00000000-0005-0000-0000-0000B7020000}"/>
    <cellStyle name="Normal 74" xfId="696" xr:uid="{00000000-0005-0000-0000-0000B8020000}"/>
    <cellStyle name="Normal 75" xfId="697" xr:uid="{00000000-0005-0000-0000-0000B9020000}"/>
    <cellStyle name="Normal 76" xfId="698" xr:uid="{00000000-0005-0000-0000-0000BA020000}"/>
    <cellStyle name="Normal 77" xfId="699" xr:uid="{00000000-0005-0000-0000-0000BB020000}"/>
    <cellStyle name="Normal 8" xfId="700" xr:uid="{00000000-0005-0000-0000-0000BC020000}"/>
    <cellStyle name="Normal 8 2" xfId="701" xr:uid="{00000000-0005-0000-0000-0000BD020000}"/>
    <cellStyle name="Normal 8 2 2" xfId="702" xr:uid="{00000000-0005-0000-0000-0000BE020000}"/>
    <cellStyle name="Normal 9" xfId="703" xr:uid="{00000000-0005-0000-0000-0000BF020000}"/>
    <cellStyle name="Normal 9 2" xfId="704" xr:uid="{00000000-0005-0000-0000-0000C0020000}"/>
    <cellStyle name="Note 2" xfId="705" xr:uid="{00000000-0005-0000-0000-0000C2020000}"/>
    <cellStyle name="Note 2 2" xfId="706" xr:uid="{00000000-0005-0000-0000-0000C3020000}"/>
    <cellStyle name="Note 3" xfId="707" xr:uid="{00000000-0005-0000-0000-0000C4020000}"/>
    <cellStyle name="Note 3 2" xfId="708" xr:uid="{00000000-0005-0000-0000-0000C5020000}"/>
    <cellStyle name="Output 2" xfId="709" xr:uid="{00000000-0005-0000-0000-0000C6020000}"/>
    <cellStyle name="Output 2 2" xfId="710" xr:uid="{00000000-0005-0000-0000-0000C7020000}"/>
    <cellStyle name="Output 3" xfId="711" xr:uid="{00000000-0005-0000-0000-0000C8020000}"/>
    <cellStyle name="Output 3 2" xfId="712" xr:uid="{00000000-0005-0000-0000-0000C9020000}"/>
    <cellStyle name="ParaBirimi [0]_RESULTS" xfId="713" xr:uid="{00000000-0005-0000-0000-0000CA020000}"/>
    <cellStyle name="ParaBirimi_RESULTS" xfId="714" xr:uid="{00000000-0005-0000-0000-0000CB020000}"/>
    <cellStyle name="Percent [0]" xfId="715" xr:uid="{00000000-0005-0000-0000-0000CC020000}"/>
    <cellStyle name="Percent [0] 2" xfId="716" xr:uid="{00000000-0005-0000-0000-0000CD020000}"/>
    <cellStyle name="Percent [00]" xfId="717" xr:uid="{00000000-0005-0000-0000-0000CE020000}"/>
    <cellStyle name="Percent [00] 2" xfId="718" xr:uid="{00000000-0005-0000-0000-0000CF020000}"/>
    <cellStyle name="Percent [2]" xfId="719" xr:uid="{00000000-0005-0000-0000-0000D0020000}"/>
    <cellStyle name="Percent [2] 2" xfId="720" xr:uid="{00000000-0005-0000-0000-0000D1020000}"/>
    <cellStyle name="Percent [2] 3" xfId="721" xr:uid="{00000000-0005-0000-0000-0000D2020000}"/>
    <cellStyle name="Percent 10" xfId="722" xr:uid="{00000000-0005-0000-0000-0000D3020000}"/>
    <cellStyle name="Percent 11" xfId="723" xr:uid="{00000000-0005-0000-0000-0000D4020000}"/>
    <cellStyle name="Percent 11 2" xfId="724" xr:uid="{00000000-0005-0000-0000-0000D5020000}"/>
    <cellStyle name="Percent 12" xfId="725" xr:uid="{00000000-0005-0000-0000-0000D6020000}"/>
    <cellStyle name="Percent 12 2" xfId="726" xr:uid="{00000000-0005-0000-0000-0000D7020000}"/>
    <cellStyle name="Percent 13" xfId="727" xr:uid="{00000000-0005-0000-0000-0000D8020000}"/>
    <cellStyle name="Percent 13 2" xfId="728" xr:uid="{00000000-0005-0000-0000-0000D9020000}"/>
    <cellStyle name="Percent 14" xfId="729" xr:uid="{00000000-0005-0000-0000-0000DA020000}"/>
    <cellStyle name="Percent 15" xfId="730" xr:uid="{00000000-0005-0000-0000-0000DB020000}"/>
    <cellStyle name="Percent 2" xfId="731" xr:uid="{00000000-0005-0000-0000-0000DC020000}"/>
    <cellStyle name="Percent 2 2" xfId="732" xr:uid="{00000000-0005-0000-0000-0000DD020000}"/>
    <cellStyle name="Percent 2 2 2" xfId="733" xr:uid="{00000000-0005-0000-0000-0000DE020000}"/>
    <cellStyle name="Percent 2 2 3" xfId="734" xr:uid="{00000000-0005-0000-0000-0000DF020000}"/>
    <cellStyle name="Percent 2 2 4" xfId="735" xr:uid="{00000000-0005-0000-0000-0000E0020000}"/>
    <cellStyle name="Percent 2 2 5" xfId="736" xr:uid="{00000000-0005-0000-0000-0000E1020000}"/>
    <cellStyle name="Percent 2 3" xfId="737" xr:uid="{00000000-0005-0000-0000-0000E2020000}"/>
    <cellStyle name="Percent 2 3 2" xfId="738" xr:uid="{00000000-0005-0000-0000-0000E3020000}"/>
    <cellStyle name="Percent 2 4" xfId="739" xr:uid="{00000000-0005-0000-0000-0000E4020000}"/>
    <cellStyle name="Percent 2 5" xfId="740" xr:uid="{00000000-0005-0000-0000-0000E5020000}"/>
    <cellStyle name="Percent 2 6" xfId="741" xr:uid="{00000000-0005-0000-0000-0000E6020000}"/>
    <cellStyle name="Percent 2 7" xfId="742" xr:uid="{00000000-0005-0000-0000-0000E7020000}"/>
    <cellStyle name="Percent 2 8" xfId="743" xr:uid="{00000000-0005-0000-0000-0000E8020000}"/>
    <cellStyle name="Percent 2 9" xfId="744" xr:uid="{00000000-0005-0000-0000-0000E9020000}"/>
    <cellStyle name="Percent 3" xfId="745" xr:uid="{00000000-0005-0000-0000-0000EA020000}"/>
    <cellStyle name="Percent 3 2" xfId="746" xr:uid="{00000000-0005-0000-0000-0000EB020000}"/>
    <cellStyle name="Percent 3 2 2" xfId="747" xr:uid="{00000000-0005-0000-0000-0000EC020000}"/>
    <cellStyle name="Percent 3 3" xfId="748" xr:uid="{00000000-0005-0000-0000-0000ED020000}"/>
    <cellStyle name="Percent 3 4" xfId="749" xr:uid="{00000000-0005-0000-0000-0000EE020000}"/>
    <cellStyle name="Percent 4" xfId="750" xr:uid="{00000000-0005-0000-0000-0000EF020000}"/>
    <cellStyle name="Percent 4 2" xfId="751" xr:uid="{00000000-0005-0000-0000-0000F0020000}"/>
    <cellStyle name="Percent 4 3" xfId="752" xr:uid="{00000000-0005-0000-0000-0000F1020000}"/>
    <cellStyle name="Percent 5" xfId="753" xr:uid="{00000000-0005-0000-0000-0000F2020000}"/>
    <cellStyle name="Percent 5 2" xfId="754" xr:uid="{00000000-0005-0000-0000-0000F3020000}"/>
    <cellStyle name="Percent 5 2 2" xfId="755" xr:uid="{00000000-0005-0000-0000-0000F4020000}"/>
    <cellStyle name="Percent 5 2 3" xfId="756" xr:uid="{00000000-0005-0000-0000-0000F5020000}"/>
    <cellStyle name="Percent 5 3" xfId="757" xr:uid="{00000000-0005-0000-0000-0000F6020000}"/>
    <cellStyle name="Percent 6" xfId="758" xr:uid="{00000000-0005-0000-0000-0000F7020000}"/>
    <cellStyle name="Percent 6 2" xfId="759" xr:uid="{00000000-0005-0000-0000-0000F8020000}"/>
    <cellStyle name="Percent 7" xfId="760" xr:uid="{00000000-0005-0000-0000-0000F9020000}"/>
    <cellStyle name="Percent 7 2" xfId="761" xr:uid="{00000000-0005-0000-0000-0000FA020000}"/>
    <cellStyle name="Percent 8" xfId="762" xr:uid="{00000000-0005-0000-0000-0000FB020000}"/>
    <cellStyle name="Percent 8 2" xfId="763" xr:uid="{00000000-0005-0000-0000-0000FC020000}"/>
    <cellStyle name="Percent 9" xfId="764" xr:uid="{00000000-0005-0000-0000-0000FD020000}"/>
    <cellStyle name="Percent 9 2" xfId="765" xr:uid="{00000000-0005-0000-0000-0000FE020000}"/>
    <cellStyle name="Pilkku_BINV" xfId="766" xr:uid="{00000000-0005-0000-0000-0000FF020000}"/>
    <cellStyle name="PrePop Currency (0)" xfId="767" xr:uid="{00000000-0005-0000-0000-000000030000}"/>
    <cellStyle name="PrePop Currency (0) 2" xfId="768" xr:uid="{00000000-0005-0000-0000-000001030000}"/>
    <cellStyle name="PrePop Currency (2)" xfId="769" xr:uid="{00000000-0005-0000-0000-000002030000}"/>
    <cellStyle name="PrePop Currency (2) 2" xfId="770" xr:uid="{00000000-0005-0000-0000-000003030000}"/>
    <cellStyle name="PrePop Units (0)" xfId="771" xr:uid="{00000000-0005-0000-0000-000004030000}"/>
    <cellStyle name="PrePop Units (0) 2" xfId="772" xr:uid="{00000000-0005-0000-0000-000005030000}"/>
    <cellStyle name="PrePop Units (1)" xfId="773" xr:uid="{00000000-0005-0000-0000-000006030000}"/>
    <cellStyle name="PrePop Units (1) 2" xfId="774" xr:uid="{00000000-0005-0000-0000-000007030000}"/>
    <cellStyle name="PrePop Units (2)" xfId="775" xr:uid="{00000000-0005-0000-0000-000008030000}"/>
    <cellStyle name="PrePop Units (2) 2" xfId="776" xr:uid="{00000000-0005-0000-0000-000009030000}"/>
    <cellStyle name="Py?r. luku_BINV" xfId="777" xr:uid="{00000000-0005-0000-0000-00000A030000}"/>
    <cellStyle name="Py?r. valuutta_BINV" xfId="778" xr:uid="{00000000-0005-0000-0000-00000B030000}"/>
    <cellStyle name="Quantity" xfId="779" xr:uid="{00000000-0005-0000-0000-00000C030000}"/>
    <cellStyle name="Quantity 2" xfId="780" xr:uid="{00000000-0005-0000-0000-00000D030000}"/>
    <cellStyle name="report_title" xfId="781" xr:uid="{00000000-0005-0000-0000-00000E030000}"/>
    <cellStyle name="Reset  - Style7" xfId="782" xr:uid="{00000000-0005-0000-0000-00000F030000}"/>
    <cellStyle name="Result" xfId="783" xr:uid="{00000000-0005-0000-0000-000010030000}"/>
    <cellStyle name="Result 1" xfId="784" xr:uid="{00000000-0005-0000-0000-000011030000}"/>
    <cellStyle name="Result2" xfId="785" xr:uid="{00000000-0005-0000-0000-000012030000}"/>
    <cellStyle name="Result2 1" xfId="786" xr:uid="{00000000-0005-0000-0000-000013030000}"/>
    <cellStyle name="Standard_Th3612s1" xfId="787" xr:uid="{00000000-0005-0000-0000-000014030000}"/>
    <cellStyle name="Style 1" xfId="788" xr:uid="{00000000-0005-0000-0000-000015030000}"/>
    <cellStyle name="Style 1 2" xfId="789" xr:uid="{00000000-0005-0000-0000-000016030000}"/>
    <cellStyle name="Style 1 2 2" xfId="790" xr:uid="{00000000-0005-0000-0000-000017030000}"/>
    <cellStyle name="Style 1 3" xfId="791" xr:uid="{00000000-0005-0000-0000-000018030000}"/>
    <cellStyle name="Style 1 3 2" xfId="792" xr:uid="{00000000-0005-0000-0000-000019030000}"/>
    <cellStyle name="Style 1 4" xfId="793" xr:uid="{00000000-0005-0000-0000-00001A030000}"/>
    <cellStyle name="Style 1 4 2" xfId="794" xr:uid="{00000000-0005-0000-0000-00001B030000}"/>
    <cellStyle name="Style 1 5" xfId="795" xr:uid="{00000000-0005-0000-0000-00001C030000}"/>
    <cellStyle name="Style 1 5 2" xfId="796" xr:uid="{00000000-0005-0000-0000-00001D030000}"/>
    <cellStyle name="Style 1 6" xfId="797" xr:uid="{00000000-0005-0000-0000-00001E030000}"/>
    <cellStyle name="Style 1 6 2" xfId="798" xr:uid="{00000000-0005-0000-0000-00001F030000}"/>
    <cellStyle name="Style 1 7" xfId="799" xr:uid="{00000000-0005-0000-0000-000020030000}"/>
    <cellStyle name="Style 1 7 2" xfId="800" xr:uid="{00000000-0005-0000-0000-000021030000}"/>
    <cellStyle name="Style 1 8" xfId="801" xr:uid="{00000000-0005-0000-0000-000022030000}"/>
    <cellStyle name="Style 1_Act1 centric ร่วมฤดี (25 สค 52)" xfId="802" xr:uid="{00000000-0005-0000-0000-000023030000}"/>
    <cellStyle name="Style 10" xfId="803" xr:uid="{00000000-0005-0000-0000-000024030000}"/>
    <cellStyle name="Style 10 2" xfId="804" xr:uid="{00000000-0005-0000-0000-000025030000}"/>
    <cellStyle name="Style 2" xfId="805" xr:uid="{00000000-0005-0000-0000-000026030000}"/>
    <cellStyle name="Style 2 2" xfId="806" xr:uid="{00000000-0005-0000-0000-000027030000}"/>
    <cellStyle name="Style 2 2 2" xfId="807" xr:uid="{00000000-0005-0000-0000-000028030000}"/>
    <cellStyle name="Style 2 3" xfId="808" xr:uid="{00000000-0005-0000-0000-000029030000}"/>
    <cellStyle name="Style 2 3 2" xfId="809" xr:uid="{00000000-0005-0000-0000-00002A030000}"/>
    <cellStyle name="Style 2 4" xfId="810" xr:uid="{00000000-0005-0000-0000-00002B030000}"/>
    <cellStyle name="Style 3" xfId="811" xr:uid="{00000000-0005-0000-0000-00002C030000}"/>
    <cellStyle name="Style 3 2" xfId="812" xr:uid="{00000000-0005-0000-0000-00002D030000}"/>
    <cellStyle name="Style 3 2 2" xfId="813" xr:uid="{00000000-0005-0000-0000-00002E030000}"/>
    <cellStyle name="Style 3 3" xfId="814" xr:uid="{00000000-0005-0000-0000-00002F030000}"/>
    <cellStyle name="Style 4" xfId="815" xr:uid="{00000000-0005-0000-0000-000030030000}"/>
    <cellStyle name="Style 4 2" xfId="816" xr:uid="{00000000-0005-0000-0000-000031030000}"/>
    <cellStyle name="Style 4 2 2" xfId="817" xr:uid="{00000000-0005-0000-0000-000032030000}"/>
    <cellStyle name="Style 4 3" xfId="818" xr:uid="{00000000-0005-0000-0000-000033030000}"/>
    <cellStyle name="Style 5" xfId="819" xr:uid="{00000000-0005-0000-0000-000034030000}"/>
    <cellStyle name="Style 5 2" xfId="820" xr:uid="{00000000-0005-0000-0000-000035030000}"/>
    <cellStyle name="Style 6" xfId="821" xr:uid="{00000000-0005-0000-0000-000036030000}"/>
    <cellStyle name="Style 6 2" xfId="822" xr:uid="{00000000-0005-0000-0000-000037030000}"/>
    <cellStyle name="Style 7" xfId="823" xr:uid="{00000000-0005-0000-0000-000038030000}"/>
    <cellStyle name="Style 7 2" xfId="824" xr:uid="{00000000-0005-0000-0000-000039030000}"/>
    <cellStyle name="Style 8" xfId="825" xr:uid="{00000000-0005-0000-0000-00003A030000}"/>
    <cellStyle name="Style 8 2" xfId="826" xr:uid="{00000000-0005-0000-0000-00003B030000}"/>
    <cellStyle name="Style 9" xfId="827" xr:uid="{00000000-0005-0000-0000-00003C030000}"/>
    <cellStyle name="Style 9 2" xfId="828" xr:uid="{00000000-0005-0000-0000-00003D030000}"/>
    <cellStyle name="subhead" xfId="829" xr:uid="{00000000-0005-0000-0000-00003E030000}"/>
    <cellStyle name="subhead 2" xfId="830" xr:uid="{00000000-0005-0000-0000-00003F030000}"/>
    <cellStyle name="subhead 3" xfId="831" xr:uid="{00000000-0005-0000-0000-000040030000}"/>
    <cellStyle name="Table  - Style6" xfId="832" xr:uid="{00000000-0005-0000-0000-000041030000}"/>
    <cellStyle name="Table  - Style6 2" xfId="833" xr:uid="{00000000-0005-0000-0000-000042030000}"/>
    <cellStyle name="Text Indent A" xfId="834" xr:uid="{00000000-0005-0000-0000-000043030000}"/>
    <cellStyle name="Text Indent A 2" xfId="835" xr:uid="{00000000-0005-0000-0000-000044030000}"/>
    <cellStyle name="Text Indent B" xfId="836" xr:uid="{00000000-0005-0000-0000-000045030000}"/>
    <cellStyle name="Text Indent B 2" xfId="837" xr:uid="{00000000-0005-0000-0000-000046030000}"/>
    <cellStyle name="Text Indent C" xfId="838" xr:uid="{00000000-0005-0000-0000-000047030000}"/>
    <cellStyle name="Text Indent C 2" xfId="839" xr:uid="{00000000-0005-0000-0000-000048030000}"/>
    <cellStyle name="Times New Roman" xfId="840" xr:uid="{00000000-0005-0000-0000-000049030000}"/>
    <cellStyle name="Title  - Style1" xfId="841" xr:uid="{00000000-0005-0000-0000-00004A030000}"/>
    <cellStyle name="Title 1" xfId="842" xr:uid="{00000000-0005-0000-0000-00004B030000}"/>
    <cellStyle name="Title 10" xfId="843" xr:uid="{00000000-0005-0000-0000-00004C030000}"/>
    <cellStyle name="Title 11" xfId="844" xr:uid="{00000000-0005-0000-0000-00004D030000}"/>
    <cellStyle name="Title 12" xfId="845" xr:uid="{00000000-0005-0000-0000-00004E030000}"/>
    <cellStyle name="Title 13" xfId="846" xr:uid="{00000000-0005-0000-0000-00004F030000}"/>
    <cellStyle name="Title 2" xfId="847" xr:uid="{00000000-0005-0000-0000-000050030000}"/>
    <cellStyle name="Title 2 2" xfId="848" xr:uid="{00000000-0005-0000-0000-000051030000}"/>
    <cellStyle name="Title 3" xfId="849" xr:uid="{00000000-0005-0000-0000-000052030000}"/>
    <cellStyle name="Title 4" xfId="850" xr:uid="{00000000-0005-0000-0000-000053030000}"/>
    <cellStyle name="Title 5" xfId="851" xr:uid="{00000000-0005-0000-0000-000054030000}"/>
    <cellStyle name="Title 6" xfId="852" xr:uid="{00000000-0005-0000-0000-000055030000}"/>
    <cellStyle name="Title 7" xfId="853" xr:uid="{00000000-0005-0000-0000-000056030000}"/>
    <cellStyle name="Title 8" xfId="854" xr:uid="{00000000-0005-0000-0000-000057030000}"/>
    <cellStyle name="Title 9" xfId="855" xr:uid="{00000000-0005-0000-0000-000058030000}"/>
    <cellStyle name="TMS 24 - Style7" xfId="856" xr:uid="{00000000-0005-0000-0000-000059030000}"/>
    <cellStyle name="Total 2" xfId="857" xr:uid="{00000000-0005-0000-0000-00005A030000}"/>
    <cellStyle name="Total 2 2" xfId="858" xr:uid="{00000000-0005-0000-0000-00005B030000}"/>
    <cellStyle name="Total 3" xfId="859" xr:uid="{00000000-0005-0000-0000-00005C030000}"/>
    <cellStyle name="Total 3 2" xfId="860" xr:uid="{00000000-0005-0000-0000-00005D030000}"/>
    <cellStyle name="TotCol - Style5" xfId="861" xr:uid="{00000000-0005-0000-0000-00005E030000}"/>
    <cellStyle name="TotRow - Style4" xfId="862" xr:uid="{00000000-0005-0000-0000-00005F030000}"/>
    <cellStyle name="TotRow - Style4 2" xfId="863" xr:uid="{00000000-0005-0000-0000-000060030000}"/>
    <cellStyle name="User_Defined_A" xfId="864" xr:uid="{00000000-0005-0000-0000-000061030000}"/>
    <cellStyle name="Valuutta_BINV" xfId="865" xr:uid="{00000000-0005-0000-0000-000062030000}"/>
    <cellStyle name="Virg? [0]_RESULTS" xfId="866" xr:uid="{00000000-0005-0000-0000-000063030000}"/>
    <cellStyle name="Virg?_RESULTS" xfId="867" xr:uid="{00000000-0005-0000-0000-000064030000}"/>
    <cellStyle name="Warning Text 2" xfId="868" xr:uid="{00000000-0005-0000-0000-000065030000}"/>
    <cellStyle name="Warning Text 3" xfId="869" xr:uid="{00000000-0005-0000-0000-000066030000}"/>
    <cellStyle name="เครื่องหมายจุลภาค 10" xfId="872" xr:uid="{00000000-0005-0000-0000-000069030000}"/>
    <cellStyle name="เครื่องหมายจุลภาค 11" xfId="873" xr:uid="{00000000-0005-0000-0000-00006A030000}"/>
    <cellStyle name="เครื่องหมายจุลภาค 12" xfId="874" xr:uid="{00000000-0005-0000-0000-00006B030000}"/>
    <cellStyle name="เครื่องหมายจุลภาค 13" xfId="875" xr:uid="{00000000-0005-0000-0000-00006C030000}"/>
    <cellStyle name="เครื่องหมายจุลภาค 13 2" xfId="876" xr:uid="{00000000-0005-0000-0000-00006D030000}"/>
    <cellStyle name="เครื่องหมายจุลภาค 14" xfId="1009" xr:uid="{00000000-0005-0000-0000-00006E030000}"/>
    <cellStyle name="เครื่องหมายจุลภาค 2" xfId="877" xr:uid="{00000000-0005-0000-0000-00006F030000}"/>
    <cellStyle name="เครื่องหมายจุลภาค 2 2" xfId="878" xr:uid="{00000000-0005-0000-0000-000070030000}"/>
    <cellStyle name="เครื่องหมายจุลภาค 2 2 2" xfId="879" xr:uid="{00000000-0005-0000-0000-000071030000}"/>
    <cellStyle name="เครื่องหมายจุลภาค 2 2 2 2" xfId="880" xr:uid="{00000000-0005-0000-0000-000072030000}"/>
    <cellStyle name="เครื่องหมายจุลภาค 2 2 3" xfId="881" xr:uid="{00000000-0005-0000-0000-000073030000}"/>
    <cellStyle name="เครื่องหมายจุลภาค 2 3" xfId="882" xr:uid="{00000000-0005-0000-0000-000074030000}"/>
    <cellStyle name="เครื่องหมายจุลภาค 2 3 2" xfId="883" xr:uid="{00000000-0005-0000-0000-000075030000}"/>
    <cellStyle name="เครื่องหมายจุลภาค 2 3 2 2" xfId="884" xr:uid="{00000000-0005-0000-0000-000076030000}"/>
    <cellStyle name="เครื่องหมายจุลภาค 2 3 3" xfId="885" xr:uid="{00000000-0005-0000-0000-000077030000}"/>
    <cellStyle name="เครื่องหมายจุลภาค 2 4" xfId="886" xr:uid="{00000000-0005-0000-0000-000078030000}"/>
    <cellStyle name="เครื่องหมายจุลภาค 2 4 2" xfId="887" xr:uid="{00000000-0005-0000-0000-000079030000}"/>
    <cellStyle name="เครื่องหมายจุลภาค 2 5" xfId="888" xr:uid="{00000000-0005-0000-0000-00007A030000}"/>
    <cellStyle name="เครื่องหมายจุลภาค 2 6" xfId="1010" xr:uid="{00000000-0005-0000-0000-00007B030000}"/>
    <cellStyle name="เครื่องหมายจุลภาค 2_B229 R0" xfId="889" xr:uid="{00000000-0005-0000-0000-00007C030000}"/>
    <cellStyle name="เครื่องหมายจุลภาค 3" xfId="890" xr:uid="{00000000-0005-0000-0000-00007D030000}"/>
    <cellStyle name="เครื่องหมายจุลภาค 3 2" xfId="891" xr:uid="{00000000-0005-0000-0000-00007E030000}"/>
    <cellStyle name="เครื่องหมายจุลภาค 3 2 2" xfId="892" xr:uid="{00000000-0005-0000-0000-00007F030000}"/>
    <cellStyle name="เครื่องหมายจุลภาค 3 2 2 2" xfId="893" xr:uid="{00000000-0005-0000-0000-000080030000}"/>
    <cellStyle name="เครื่องหมายจุลภาค 3 2 3" xfId="894" xr:uid="{00000000-0005-0000-0000-000081030000}"/>
    <cellStyle name="เครื่องหมายจุลภาค 3 3" xfId="895" xr:uid="{00000000-0005-0000-0000-000082030000}"/>
    <cellStyle name="เครื่องหมายจุลภาค 3 4" xfId="896" xr:uid="{00000000-0005-0000-0000-000083030000}"/>
    <cellStyle name="เครื่องหมายจุลภาค 3 4 2" xfId="897" xr:uid="{00000000-0005-0000-0000-000084030000}"/>
    <cellStyle name="เครื่องหมายจุลภาค 3 5" xfId="898" xr:uid="{00000000-0005-0000-0000-000085030000}"/>
    <cellStyle name="เครื่องหมายจุลภาค 4" xfId="899" xr:uid="{00000000-0005-0000-0000-000086030000}"/>
    <cellStyle name="เครื่องหมายจุลภาค 4 2" xfId="900" xr:uid="{00000000-0005-0000-0000-000087030000}"/>
    <cellStyle name="เครื่องหมายจุลภาค 4 2 2" xfId="901" xr:uid="{00000000-0005-0000-0000-000088030000}"/>
    <cellStyle name="เครื่องหมายจุลภาค 4 2 2 2" xfId="902" xr:uid="{00000000-0005-0000-0000-000089030000}"/>
    <cellStyle name="เครื่องหมายจุลภาค 4 2 3" xfId="903" xr:uid="{00000000-0005-0000-0000-00008A030000}"/>
    <cellStyle name="เครื่องหมายจุลภาค 4 3" xfId="904" xr:uid="{00000000-0005-0000-0000-00008B030000}"/>
    <cellStyle name="เครื่องหมายจุลภาค 4 3 2" xfId="905" xr:uid="{00000000-0005-0000-0000-00008C030000}"/>
    <cellStyle name="เครื่องหมายจุลภาค 4 4" xfId="906" xr:uid="{00000000-0005-0000-0000-00008D030000}"/>
    <cellStyle name="เครื่องหมายจุลภาค 5" xfId="907" xr:uid="{00000000-0005-0000-0000-00008E030000}"/>
    <cellStyle name="เครื่องหมายจุลภาค 5 2" xfId="908" xr:uid="{00000000-0005-0000-0000-00008F030000}"/>
    <cellStyle name="เครื่องหมายจุลภาค 5 2 2" xfId="909" xr:uid="{00000000-0005-0000-0000-000090030000}"/>
    <cellStyle name="เครื่องหมายจุลภาค 5 3" xfId="910" xr:uid="{00000000-0005-0000-0000-000091030000}"/>
    <cellStyle name="เครื่องหมายจุลภาค 6" xfId="911" xr:uid="{00000000-0005-0000-0000-000092030000}"/>
    <cellStyle name="เครื่องหมายจุลภาค 6 2" xfId="912" xr:uid="{00000000-0005-0000-0000-000093030000}"/>
    <cellStyle name="เครื่องหมายจุลภาค 6 3" xfId="913" xr:uid="{00000000-0005-0000-0000-000094030000}"/>
    <cellStyle name="เครื่องหมายจุลภาค 6 3 2" xfId="914" xr:uid="{00000000-0005-0000-0000-000095030000}"/>
    <cellStyle name="เครื่องหมายจุลภาค 6 4" xfId="915" xr:uid="{00000000-0005-0000-0000-000096030000}"/>
    <cellStyle name="เครื่องหมายจุลภาค 6 5" xfId="916" xr:uid="{00000000-0005-0000-0000-000097030000}"/>
    <cellStyle name="เครื่องหมายจุลภาค 7" xfId="917" xr:uid="{00000000-0005-0000-0000-000098030000}"/>
    <cellStyle name="เครื่องหมายจุลภาค 7 2" xfId="918" xr:uid="{00000000-0005-0000-0000-000099030000}"/>
    <cellStyle name="เครื่องหมายจุลภาค 8" xfId="919" xr:uid="{00000000-0005-0000-0000-00009A030000}"/>
    <cellStyle name="เครื่องหมายจุลภาค 9" xfId="920" xr:uid="{00000000-0005-0000-0000-00009B030000}"/>
    <cellStyle name="เครื่องหมายสกุลเงิน 2" xfId="921" xr:uid="{00000000-0005-0000-0000-00009C030000}"/>
    <cellStyle name="เครื่องหมายสกุลเงิน 2 2" xfId="922" xr:uid="{00000000-0005-0000-0000-00009D030000}"/>
    <cellStyle name="เครื่องหมายสกุลเงิน 3" xfId="923" xr:uid="{00000000-0005-0000-0000-00009E030000}"/>
    <cellStyle name="เครื่องหมายสกุลเงิน 4" xfId="924" xr:uid="{00000000-0005-0000-0000-00009F030000}"/>
    <cellStyle name="เครื่องหมายสกุลเงิน 5" xfId="925" xr:uid="{00000000-0005-0000-0000-0000A0030000}"/>
    <cellStyle name="เชื่อมโยงหลายมิติ" xfId="926" xr:uid="{00000000-0005-0000-0000-0000A3030000}"/>
    <cellStyle name="เปอร์เซ็นต์ 2" xfId="944" xr:uid="{00000000-0005-0000-0000-0000B8030000}"/>
    <cellStyle name="เปอร์เซ็นต์ 2 2" xfId="945" xr:uid="{00000000-0005-0000-0000-0000B9030000}"/>
    <cellStyle name="เปอร์เซ็นต์ 2 2 2" xfId="946" xr:uid="{00000000-0005-0000-0000-0000BA030000}"/>
    <cellStyle name="เปอร์เซ็นต์ 2 3" xfId="947" xr:uid="{00000000-0005-0000-0000-0000BB030000}"/>
    <cellStyle name="เปอร์เซ็นต์ 3" xfId="948" xr:uid="{00000000-0005-0000-0000-0000BC030000}"/>
    <cellStyle name="เส้นขอบขวา" xfId="965" xr:uid="{00000000-0005-0000-0000-0000CD030000}"/>
    <cellStyle name="เส้นขอบขวา 2" xfId="966" xr:uid="{00000000-0005-0000-0000-0000CE030000}"/>
    <cellStyle name="เส้นขอบล่าง" xfId="967" xr:uid="{00000000-0005-0000-0000-0000CF030000}"/>
    <cellStyle name="แสดงผล 2" xfId="968" xr:uid="{00000000-0005-0000-0000-0000D0030000}"/>
    <cellStyle name="การคำนวณ 2" xfId="870" xr:uid="{00000000-0005-0000-0000-000067030000}"/>
    <cellStyle name="–ข’่`" xfId="871" xr:uid="{00000000-0005-0000-0000-000068030000}"/>
    <cellStyle name="จุลภาค 2" xfId="1012" xr:uid="{00000000-0005-0000-0000-0000A1030000}"/>
    <cellStyle name="จุลภาค 2 2" xfId="1013" xr:uid="{00000000-0005-0000-0000-0000A2030000}"/>
    <cellStyle name="ตามการเชื่อมโยงหลายมิติ" xfId="927" xr:uid="{00000000-0005-0000-0000-0000A4030000}"/>
    <cellStyle name="น้บะภฒ_95" xfId="928" xr:uid="{00000000-0005-0000-0000-0000A5030000}"/>
    <cellStyle name="ปกติ 2" xfId="929" xr:uid="{00000000-0005-0000-0000-0000A7030000}"/>
    <cellStyle name="ปกติ 2 2" xfId="930" xr:uid="{00000000-0005-0000-0000-0000A8030000}"/>
    <cellStyle name="ปกติ 2 2 2" xfId="931" xr:uid="{00000000-0005-0000-0000-0000A9030000}"/>
    <cellStyle name="ปกติ 2 3" xfId="932" xr:uid="{00000000-0005-0000-0000-0000AA030000}"/>
    <cellStyle name="ปกติ 2 4" xfId="933" xr:uid="{00000000-0005-0000-0000-0000AB030000}"/>
    <cellStyle name="ปกติ 2 5" xfId="934" xr:uid="{00000000-0005-0000-0000-0000AC030000}"/>
    <cellStyle name="ปกติ 2_AQ128-50  Big C สุโขทัย111" xfId="935" xr:uid="{00000000-0005-0000-0000-0000AD030000}"/>
    <cellStyle name="ปกติ 3" xfId="936" xr:uid="{00000000-0005-0000-0000-0000AE030000}"/>
    <cellStyle name="ปกติ 3 2" xfId="937" xr:uid="{00000000-0005-0000-0000-0000AF030000}"/>
    <cellStyle name="ปกติ 3_Big C วารินทรชำราบ" xfId="938" xr:uid="{00000000-0005-0000-0000-0000B0030000}"/>
    <cellStyle name="ปกติ 3_BOQ CRC TRANG   13-11-52 R1" xfId="939" xr:uid="{00000000-0005-0000-0000-0000B1030000}"/>
    <cellStyle name="ปกติ 4" xfId="940" xr:uid="{00000000-0005-0000-0000-0000B2030000}"/>
    <cellStyle name="ปกติ 4 2" xfId="941" xr:uid="{00000000-0005-0000-0000-0000B3030000}"/>
    <cellStyle name="ปกติ 5" xfId="942" xr:uid="{00000000-0005-0000-0000-0000B4030000}"/>
    <cellStyle name="ปกติ 6" xfId="1008" xr:uid="{00000000-0005-0000-0000-0000B5030000}"/>
    <cellStyle name="ปกติ 7" xfId="1011" xr:uid="{00000000-0005-0000-0000-0000B6030000}"/>
    <cellStyle name="ป้อนค่า 2" xfId="943" xr:uid="{00000000-0005-0000-0000-0000B7030000}"/>
    <cellStyle name="ผลรวม 2" xfId="949" xr:uid="{00000000-0005-0000-0000-0000BD030000}"/>
    <cellStyle name="ฤธถ [0]_95" xfId="950" xr:uid="{00000000-0005-0000-0000-0000BE030000}"/>
    <cellStyle name="ฤธถ_95" xfId="951" xr:uid="{00000000-0005-0000-0000-0000BF030000}"/>
    <cellStyle name="ล๋ศญ [0]_95" xfId="952" xr:uid="{00000000-0005-0000-0000-0000C0030000}"/>
    <cellStyle name="ล๋ศญ_95" xfId="953" xr:uid="{00000000-0005-0000-0000-0000C1030000}"/>
    <cellStyle name="ลักษณะ 1" xfId="954" xr:uid="{00000000-0005-0000-0000-0000C2030000}"/>
    <cellStyle name="ลักษณะ 1 2" xfId="955" xr:uid="{00000000-0005-0000-0000-0000C3030000}"/>
    <cellStyle name="ลักษณะ 1 2 2" xfId="956" xr:uid="{00000000-0005-0000-0000-0000C4030000}"/>
    <cellStyle name="ลักษณะ 1 3" xfId="957" xr:uid="{00000000-0005-0000-0000-0000C5030000}"/>
    <cellStyle name="ลักษณะ 2" xfId="958" xr:uid="{00000000-0005-0000-0000-0000C6030000}"/>
    <cellStyle name="ลักษณะ 2 2" xfId="959" xr:uid="{00000000-0005-0000-0000-0000C7030000}"/>
    <cellStyle name="ลักษณะ 3" xfId="960" xr:uid="{00000000-0005-0000-0000-0000C8030000}"/>
    <cellStyle name="ลักษณะ 3 2" xfId="961" xr:uid="{00000000-0005-0000-0000-0000C9030000}"/>
    <cellStyle name="ลักษณะ 4" xfId="962" xr:uid="{00000000-0005-0000-0000-0000CA030000}"/>
    <cellStyle name="ลักษณะ 4 2" xfId="963" xr:uid="{00000000-0005-0000-0000-0000CB030000}"/>
    <cellStyle name="วฅมุ_4ฟ๙ฝวภ๛" xfId="964" xr:uid="{00000000-0005-0000-0000-0000CC030000}"/>
    <cellStyle name="หมายเหตุ 2" xfId="969" xr:uid="{00000000-0005-0000-0000-0000D1030000}"/>
    <cellStyle name="강조색1" xfId="970" xr:uid="{00000000-0005-0000-0000-0000D2030000}"/>
    <cellStyle name="강조색2" xfId="971" xr:uid="{00000000-0005-0000-0000-0000D3030000}"/>
    <cellStyle name="강조색3" xfId="972" xr:uid="{00000000-0005-0000-0000-0000D4030000}"/>
    <cellStyle name="강조색4" xfId="973" xr:uid="{00000000-0005-0000-0000-0000D5030000}"/>
    <cellStyle name="강조색5" xfId="974" xr:uid="{00000000-0005-0000-0000-0000D6030000}"/>
    <cellStyle name="강조색6" xfId="975" xr:uid="{00000000-0005-0000-0000-0000D7030000}"/>
    <cellStyle name="경고문" xfId="976" xr:uid="{00000000-0005-0000-0000-0000D8030000}"/>
    <cellStyle name="계산" xfId="977" xr:uid="{00000000-0005-0000-0000-0000D9030000}"/>
    <cellStyle name="계산 2" xfId="978" xr:uid="{00000000-0005-0000-0000-0000DA030000}"/>
    <cellStyle name="나쁨" xfId="979" xr:uid="{00000000-0005-0000-0000-0000DB030000}"/>
    <cellStyle name="메모" xfId="980" xr:uid="{00000000-0005-0000-0000-0000DC030000}"/>
    <cellStyle name="메모 2" xfId="981" xr:uid="{00000000-0005-0000-0000-0000DD030000}"/>
    <cellStyle name="보통" xfId="982" xr:uid="{00000000-0005-0000-0000-0000DE030000}"/>
    <cellStyle name="설명 텍스트" xfId="983" xr:uid="{00000000-0005-0000-0000-0000DF030000}"/>
    <cellStyle name="셀 확인" xfId="984" xr:uid="{00000000-0005-0000-0000-0000E0030000}"/>
    <cellStyle name="연결된 셀" xfId="985" xr:uid="{00000000-0005-0000-0000-0000E1030000}"/>
    <cellStyle name="요약" xfId="986" xr:uid="{00000000-0005-0000-0000-0000E2030000}"/>
    <cellStyle name="요약 2" xfId="987" xr:uid="{00000000-0005-0000-0000-0000E3030000}"/>
    <cellStyle name="입력" xfId="988" xr:uid="{00000000-0005-0000-0000-0000E4030000}"/>
    <cellStyle name="입력 2" xfId="989" xr:uid="{00000000-0005-0000-0000-0000E5030000}"/>
    <cellStyle name="제목" xfId="990" xr:uid="{00000000-0005-0000-0000-0000E6030000}"/>
    <cellStyle name="제목 1" xfId="991" xr:uid="{00000000-0005-0000-0000-0000E7030000}"/>
    <cellStyle name="제목 2" xfId="992" xr:uid="{00000000-0005-0000-0000-0000E8030000}"/>
    <cellStyle name="제목 3" xfId="993" xr:uid="{00000000-0005-0000-0000-0000E9030000}"/>
    <cellStyle name="제목 4" xfId="994" xr:uid="{00000000-0005-0000-0000-0000EA030000}"/>
    <cellStyle name="좋음" xfId="995" xr:uid="{00000000-0005-0000-0000-0000EB030000}"/>
    <cellStyle name="출력" xfId="996" xr:uid="{00000000-0005-0000-0000-0000EC030000}"/>
    <cellStyle name="출력 2" xfId="997" xr:uid="{00000000-0005-0000-0000-0000ED030000}"/>
    <cellStyle name="콤마 [0]_1" xfId="998" xr:uid="{00000000-0005-0000-0000-0000EE030000}"/>
    <cellStyle name="콤마_1" xfId="999" xr:uid="{00000000-0005-0000-0000-0000EF030000}"/>
    <cellStyle name="표준_MTO" xfId="1000" xr:uid="{00000000-0005-0000-0000-0000F0030000}"/>
    <cellStyle name="一般_NewInput_复件 wto-1" xfId="1001" xr:uid="{00000000-0005-0000-0000-0000F1030000}"/>
    <cellStyle name="未定義" xfId="1002" xr:uid="{00000000-0005-0000-0000-0000F2030000}"/>
    <cellStyle name="桁区切り [0.00]_Book1" xfId="1003" xr:uid="{00000000-0005-0000-0000-0000F3030000}"/>
    <cellStyle name="桁区切り_000001Form Net BQ" xfId="1004" xr:uid="{00000000-0005-0000-0000-0000F4030000}"/>
    <cellStyle name="標準_15F Nissan Office Schedule" xfId="1005" xr:uid="{00000000-0005-0000-0000-0000F5030000}"/>
    <cellStyle name="猝鮖｢ﾍｺ｢ﾇﾒ" xfId="1006" xr:uid="{00000000-0005-0000-0000-0000F6030000}"/>
    <cellStyle name="通貨_Book1" xfId="1007" xr:uid="{00000000-0005-0000-0000-0000F7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3314700</xdr:colOff>
      <xdr:row>1</xdr:row>
      <xdr:rowOff>247650</xdr:rowOff>
    </xdr:from>
    <xdr:to>
      <xdr:col>15</xdr:col>
      <xdr:colOff>297392</xdr:colOff>
      <xdr:row>504</xdr:row>
      <xdr:rowOff>239183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3762375" y="523875"/>
          <a:ext cx="10782300" cy="1401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3314700</xdr:colOff>
      <xdr:row>1</xdr:row>
      <xdr:rowOff>247650</xdr:rowOff>
    </xdr:from>
    <xdr:to>
      <xdr:col>15</xdr:col>
      <xdr:colOff>314325</xdr:colOff>
      <xdr:row>483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62375" y="523875"/>
          <a:ext cx="10782300" cy="1401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cost\Project%20Tender%20for%20SMC\&#3591;&#3634;&#3609;&#3607;&#3637;&#3656;&#3585;&#3635;&#3621;&#3633;&#3591;&#3611;&#3619;&#3632;&#3617;&#3641;&#3621;\LAMPTAN\BOQ&amp;%20BUDGET\Documents%20and%20Settings\Admin\My%20Documents\&#3604;&#3634;&#3623;&#3609;&#3660;&#3650;&#3627;&#3621;&#3604;\Documents%20and%20Settings\NAMEUS\&#48148;&#53461;%20&#54868;&#47732;\Chet\BOQ\CY%20B.O.Q\Conrad\B.O.Q\CA\KPCMS\My%20Documents\My%20Documents\LA-OO.XLS?E7403AD6" TargetMode="External"/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5"/>
  <sheetViews>
    <sheetView tabSelected="1" view="pageBreakPreview" zoomScale="70" zoomScaleNormal="90" zoomScaleSheetLayoutView="70" zoomScalePageLayoutView="90" workbookViewId="0">
      <selection activeCell="N14" sqref="N14"/>
    </sheetView>
  </sheetViews>
  <sheetFormatPr defaultRowHeight="18.75"/>
  <cols>
    <col min="1" max="1" width="6.7109375" style="2" bestFit="1" customWidth="1"/>
    <col min="2" max="2" width="56.85546875" style="1" bestFit="1" customWidth="1"/>
    <col min="3" max="3" width="10.7109375" style="139" customWidth="1"/>
    <col min="4" max="4" width="10.7109375" style="140" customWidth="1"/>
    <col min="5" max="5" width="12.42578125" style="141" bestFit="1" customWidth="1"/>
    <col min="6" max="6" width="14.5703125" style="141" bestFit="1" customWidth="1"/>
    <col min="7" max="7" width="11.85546875" style="141" bestFit="1" customWidth="1"/>
    <col min="8" max="8" width="14.5703125" style="141" bestFit="1" customWidth="1"/>
    <col min="9" max="9" width="15.7109375" style="141" bestFit="1" customWidth="1"/>
    <col min="10" max="10" width="13.5703125" style="1" bestFit="1" customWidth="1"/>
    <col min="11" max="16384" width="9.140625" style="1"/>
  </cols>
  <sheetData>
    <row r="1" spans="1:19">
      <c r="A1" s="207" t="s">
        <v>175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9">
      <c r="A2" s="207" t="s">
        <v>107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9">
      <c r="A3" s="207" t="s">
        <v>108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9">
      <c r="A4" s="207" t="s">
        <v>109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9">
      <c r="A5" s="208"/>
      <c r="B5" s="208"/>
      <c r="C5" s="208"/>
      <c r="D5" s="208"/>
      <c r="E5" s="208"/>
      <c r="F5" s="208"/>
      <c r="G5" s="208"/>
      <c r="H5" s="208"/>
      <c r="I5" s="208"/>
      <c r="J5" s="208"/>
    </row>
    <row r="6" spans="1:19" s="2" customFormat="1">
      <c r="A6" s="205" t="s">
        <v>5</v>
      </c>
      <c r="B6" s="205" t="s">
        <v>2</v>
      </c>
      <c r="C6" s="209" t="s">
        <v>6</v>
      </c>
      <c r="D6" s="211" t="s">
        <v>0</v>
      </c>
      <c r="E6" s="213" t="s">
        <v>7</v>
      </c>
      <c r="F6" s="214"/>
      <c r="G6" s="213" t="s">
        <v>8</v>
      </c>
      <c r="H6" s="214"/>
      <c r="I6" s="203" t="s">
        <v>9</v>
      </c>
      <c r="J6" s="205" t="s">
        <v>4</v>
      </c>
      <c r="K6" s="1"/>
      <c r="L6" s="1"/>
      <c r="M6" s="1"/>
      <c r="N6" s="1"/>
      <c r="O6" s="1"/>
      <c r="P6" s="1"/>
      <c r="Q6" s="1"/>
      <c r="R6" s="1"/>
      <c r="S6" s="1"/>
    </row>
    <row r="7" spans="1:19" s="2" customFormat="1" ht="19.5" thickBot="1">
      <c r="A7" s="206"/>
      <c r="B7" s="206"/>
      <c r="C7" s="210"/>
      <c r="D7" s="212"/>
      <c r="E7" s="3" t="s">
        <v>10</v>
      </c>
      <c r="F7" s="3" t="s">
        <v>3</v>
      </c>
      <c r="G7" s="3" t="s">
        <v>10</v>
      </c>
      <c r="H7" s="3" t="s">
        <v>3</v>
      </c>
      <c r="I7" s="204"/>
      <c r="J7" s="206"/>
      <c r="K7" s="1"/>
      <c r="L7" s="1"/>
      <c r="M7" s="1"/>
      <c r="N7" s="1"/>
      <c r="O7" s="1"/>
      <c r="P7" s="1"/>
      <c r="Q7" s="1"/>
      <c r="R7" s="1"/>
      <c r="S7" s="1"/>
    </row>
    <row r="8" spans="1:19" ht="19.5" thickTop="1">
      <c r="A8" s="7"/>
      <c r="B8" s="7" t="s">
        <v>33</v>
      </c>
      <c r="C8" s="4"/>
      <c r="D8" s="5"/>
      <c r="E8" s="6"/>
      <c r="F8" s="6"/>
      <c r="G8" s="6"/>
      <c r="H8" s="6"/>
      <c r="I8" s="6"/>
      <c r="J8" s="7" t="s">
        <v>11</v>
      </c>
    </row>
    <row r="9" spans="1:19">
      <c r="A9" s="158">
        <v>4</v>
      </c>
      <c r="B9" s="171" t="str">
        <f>B24</f>
        <v xml:space="preserve">งานระบบไฟฟ้า, สื่อสาร และระบบปรับอากาศ อาคาร อุทยานวิทยาศาสตร์ </v>
      </c>
      <c r="C9" s="10"/>
      <c r="D9" s="11"/>
      <c r="E9" s="12"/>
      <c r="F9" s="12"/>
      <c r="G9" s="12"/>
      <c r="H9" s="12"/>
      <c r="I9" s="12"/>
      <c r="J9" s="166"/>
    </row>
    <row r="10" spans="1:19">
      <c r="A10" s="180">
        <v>4.0999999999999996</v>
      </c>
      <c r="B10" s="165" t="s">
        <v>34</v>
      </c>
      <c r="C10" s="10"/>
      <c r="D10" s="11" t="s">
        <v>1</v>
      </c>
      <c r="E10" s="12"/>
      <c r="F10" s="12">
        <f>F41</f>
        <v>0</v>
      </c>
      <c r="G10" s="12"/>
      <c r="H10" s="12">
        <f t="shared" ref="H10:I10" si="0">H41</f>
        <v>0</v>
      </c>
      <c r="I10" s="12">
        <f t="shared" si="0"/>
        <v>0</v>
      </c>
      <c r="J10" s="166" t="e">
        <f>I10/I22</f>
        <v>#DIV/0!</v>
      </c>
    </row>
    <row r="11" spans="1:19">
      <c r="A11" s="180">
        <v>4.2</v>
      </c>
      <c r="B11" s="165" t="s">
        <v>22</v>
      </c>
      <c r="C11" s="10"/>
      <c r="D11" s="11" t="s">
        <v>1</v>
      </c>
      <c r="E11" s="12"/>
      <c r="F11" s="12">
        <f>F67</f>
        <v>0</v>
      </c>
      <c r="G11" s="12"/>
      <c r="H11" s="12">
        <f t="shared" ref="H11:I11" si="1">H67</f>
        <v>0</v>
      </c>
      <c r="I11" s="12">
        <f t="shared" si="1"/>
        <v>0</v>
      </c>
      <c r="J11" s="166" t="e">
        <f>I11/I22</f>
        <v>#DIV/0!</v>
      </c>
    </row>
    <row r="12" spans="1:19">
      <c r="A12" s="180">
        <v>4.3</v>
      </c>
      <c r="B12" s="165" t="s">
        <v>102</v>
      </c>
      <c r="C12" s="10"/>
      <c r="D12" s="11" t="s">
        <v>1</v>
      </c>
      <c r="E12" s="12"/>
      <c r="F12" s="12">
        <f>F93</f>
        <v>0</v>
      </c>
      <c r="G12" s="12"/>
      <c r="H12" s="12">
        <f t="shared" ref="H12:I12" si="2">H93</f>
        <v>0</v>
      </c>
      <c r="I12" s="12">
        <f t="shared" si="2"/>
        <v>0</v>
      </c>
      <c r="J12" s="166" t="e">
        <f>I12/I22</f>
        <v>#DIV/0!</v>
      </c>
    </row>
    <row r="13" spans="1:19">
      <c r="A13" s="180">
        <v>4.4000000000000004</v>
      </c>
      <c r="B13" s="165" t="s">
        <v>25</v>
      </c>
      <c r="C13" s="10"/>
      <c r="D13" s="11" t="s">
        <v>1</v>
      </c>
      <c r="E13" s="12"/>
      <c r="F13" s="12">
        <f>F108</f>
        <v>0</v>
      </c>
      <c r="G13" s="12"/>
      <c r="H13" s="12">
        <f t="shared" ref="H13:I13" si="3">H108</f>
        <v>0</v>
      </c>
      <c r="I13" s="12">
        <f t="shared" si="3"/>
        <v>0</v>
      </c>
      <c r="J13" s="166" t="e">
        <f>I13/I22</f>
        <v>#DIV/0!</v>
      </c>
    </row>
    <row r="14" spans="1:19">
      <c r="A14" s="180">
        <v>4.5</v>
      </c>
      <c r="B14" s="168" t="s">
        <v>26</v>
      </c>
      <c r="C14" s="10"/>
      <c r="D14" s="11" t="s">
        <v>1</v>
      </c>
      <c r="E14" s="12"/>
      <c r="F14" s="12">
        <f>F125</f>
        <v>0</v>
      </c>
      <c r="G14" s="12"/>
      <c r="H14" s="12">
        <f t="shared" ref="H14:I14" si="4">H125</f>
        <v>0</v>
      </c>
      <c r="I14" s="12">
        <f t="shared" si="4"/>
        <v>0</v>
      </c>
      <c r="J14" s="166" t="e">
        <f>I14/I22</f>
        <v>#DIV/0!</v>
      </c>
    </row>
    <row r="15" spans="1:19">
      <c r="A15" s="180">
        <v>4.5999999999999996</v>
      </c>
      <c r="B15" s="199" t="s">
        <v>74</v>
      </c>
      <c r="C15" s="10"/>
      <c r="D15" s="11" t="s">
        <v>1</v>
      </c>
      <c r="E15" s="12"/>
      <c r="F15" s="12">
        <f>F137</f>
        <v>0</v>
      </c>
      <c r="G15" s="12"/>
      <c r="H15" s="12">
        <f t="shared" ref="H15:I15" si="5">H137</f>
        <v>0</v>
      </c>
      <c r="I15" s="12">
        <f t="shared" si="5"/>
        <v>0</v>
      </c>
      <c r="J15" s="166" t="e">
        <f>I15/I22</f>
        <v>#DIV/0!</v>
      </c>
    </row>
    <row r="16" spans="1:19">
      <c r="A16" s="180">
        <v>4.7</v>
      </c>
      <c r="B16" s="168" t="s">
        <v>13</v>
      </c>
      <c r="C16" s="10"/>
      <c r="D16" s="11" t="s">
        <v>1</v>
      </c>
      <c r="E16" s="12"/>
      <c r="F16" s="12">
        <f>F148</f>
        <v>0</v>
      </c>
      <c r="G16" s="12"/>
      <c r="H16" s="12">
        <f t="shared" ref="H16:I16" si="6">H148</f>
        <v>0</v>
      </c>
      <c r="I16" s="12">
        <f t="shared" si="6"/>
        <v>0</v>
      </c>
      <c r="J16" s="166" t="e">
        <f>I16/I22</f>
        <v>#DIV/0!</v>
      </c>
    </row>
    <row r="17" spans="1:10">
      <c r="A17" s="180">
        <v>4.8</v>
      </c>
      <c r="B17" s="168" t="s">
        <v>81</v>
      </c>
      <c r="C17" s="10"/>
      <c r="D17" s="11" t="s">
        <v>1</v>
      </c>
      <c r="E17" s="12"/>
      <c r="F17" s="12">
        <f>F161</f>
        <v>0</v>
      </c>
      <c r="G17" s="12"/>
      <c r="H17" s="12">
        <f t="shared" ref="H17:I17" si="7">H161</f>
        <v>0</v>
      </c>
      <c r="I17" s="12">
        <f t="shared" si="7"/>
        <v>0</v>
      </c>
      <c r="J17" s="166" t="e">
        <f>I17/I22</f>
        <v>#DIV/0!</v>
      </c>
    </row>
    <row r="18" spans="1:10">
      <c r="A18" s="180">
        <v>4.9000000000000004</v>
      </c>
      <c r="B18" s="168" t="str">
        <f>B163</f>
        <v>TELEPHONE AND COMPUTER SYSTEM</v>
      </c>
      <c r="C18" s="10"/>
      <c r="D18" s="11" t="s">
        <v>1</v>
      </c>
      <c r="E18" s="12"/>
      <c r="F18" s="12">
        <f>F168</f>
        <v>0</v>
      </c>
      <c r="G18" s="12"/>
      <c r="H18" s="12">
        <f t="shared" ref="H18:I18" si="8">H168</f>
        <v>0</v>
      </c>
      <c r="I18" s="12">
        <f t="shared" si="8"/>
        <v>0</v>
      </c>
      <c r="J18" s="166" t="e">
        <f>I18/I22</f>
        <v>#DIV/0!</v>
      </c>
    </row>
    <row r="19" spans="1:10">
      <c r="A19" s="167">
        <v>4.0999999999999996</v>
      </c>
      <c r="B19" s="168" t="str">
        <f>B170</f>
        <v xml:space="preserve"> FAN COIL UNIT AND VENTILATION</v>
      </c>
      <c r="C19" s="10"/>
      <c r="D19" s="11" t="s">
        <v>1</v>
      </c>
      <c r="E19" s="12"/>
      <c r="F19" s="12">
        <f>F173</f>
        <v>0</v>
      </c>
      <c r="G19" s="12"/>
      <c r="H19" s="12">
        <f t="shared" ref="H19:I19" si="9">H173</f>
        <v>0</v>
      </c>
      <c r="I19" s="12">
        <f t="shared" si="9"/>
        <v>0</v>
      </c>
      <c r="J19" s="166" t="e">
        <f>I19/I22</f>
        <v>#DIV/0!</v>
      </c>
    </row>
    <row r="20" spans="1:10">
      <c r="A20" s="180"/>
      <c r="B20" s="168"/>
      <c r="C20" s="10"/>
      <c r="D20" s="11"/>
      <c r="E20" s="12"/>
      <c r="F20" s="12"/>
      <c r="G20" s="12"/>
      <c r="H20" s="12"/>
      <c r="I20" s="12"/>
      <c r="J20" s="166"/>
    </row>
    <row r="21" spans="1:10" ht="19.5" thickBot="1">
      <c r="A21" s="198"/>
      <c r="B21" s="184"/>
      <c r="C21" s="185"/>
      <c r="D21" s="186"/>
      <c r="E21" s="187"/>
      <c r="F21" s="187"/>
      <c r="G21" s="187"/>
      <c r="H21" s="187"/>
      <c r="I21" s="187"/>
      <c r="J21" s="188"/>
    </row>
    <row r="22" spans="1:10" ht="20.25" thickTop="1" thickBot="1">
      <c r="A22" s="143"/>
      <c r="B22" s="142" t="s">
        <v>137</v>
      </c>
      <c r="C22" s="169"/>
      <c r="D22" s="170"/>
      <c r="E22" s="8"/>
      <c r="F22" s="8">
        <f>SUM(F9:F19)</f>
        <v>0</v>
      </c>
      <c r="G22" s="8"/>
      <c r="H22" s="8">
        <f>SUM(H9:H19)</f>
        <v>0</v>
      </c>
      <c r="I22" s="8">
        <f>SUM(I9:I19)</f>
        <v>0</v>
      </c>
      <c r="J22" s="9" t="e">
        <f>SUM(J9:J19)</f>
        <v>#DIV/0!</v>
      </c>
    </row>
    <row r="23" spans="1:10" ht="19.5" thickTop="1">
      <c r="A23" s="189"/>
      <c r="B23" s="190"/>
      <c r="C23" s="181"/>
      <c r="D23" s="182"/>
      <c r="E23" s="183"/>
      <c r="F23" s="183"/>
      <c r="G23" s="183"/>
      <c r="H23" s="183"/>
      <c r="I23" s="183"/>
      <c r="J23" s="179"/>
    </row>
    <row r="24" spans="1:10">
      <c r="A24" s="178">
        <v>4</v>
      </c>
      <c r="B24" s="191" t="s">
        <v>176</v>
      </c>
      <c r="C24" s="10"/>
      <c r="D24" s="11"/>
      <c r="E24" s="12"/>
      <c r="F24" s="12"/>
      <c r="G24" s="12"/>
      <c r="H24" s="12"/>
      <c r="I24" s="12"/>
      <c r="J24" s="166"/>
    </row>
    <row r="25" spans="1:10">
      <c r="A25" s="158">
        <v>4.0999999999999996</v>
      </c>
      <c r="B25" s="61" t="s">
        <v>34</v>
      </c>
      <c r="C25" s="14"/>
      <c r="D25" s="15"/>
      <c r="E25" s="16"/>
      <c r="F25" s="16"/>
      <c r="G25" s="16"/>
      <c r="H25" s="16"/>
      <c r="I25" s="16"/>
      <c r="J25" s="13"/>
    </row>
    <row r="26" spans="1:10">
      <c r="A26" s="17"/>
      <c r="B26" s="18" t="s">
        <v>35</v>
      </c>
      <c r="C26" s="14">
        <f>6/2</f>
        <v>3</v>
      </c>
      <c r="D26" s="15" t="s">
        <v>14</v>
      </c>
      <c r="E26" s="16"/>
      <c r="F26" s="19"/>
      <c r="G26" s="16"/>
      <c r="H26" s="19"/>
      <c r="I26" s="19"/>
      <c r="J26" s="13"/>
    </row>
    <row r="27" spans="1:10">
      <c r="A27" s="17"/>
      <c r="B27" s="22" t="s">
        <v>36</v>
      </c>
      <c r="C27" s="23">
        <f>6/2</f>
        <v>3</v>
      </c>
      <c r="D27" s="24" t="s">
        <v>14</v>
      </c>
      <c r="E27" s="25"/>
      <c r="F27" s="19"/>
      <c r="G27" s="25"/>
      <c r="H27" s="19"/>
      <c r="I27" s="19"/>
      <c r="J27" s="13"/>
    </row>
    <row r="28" spans="1:10">
      <c r="A28" s="17"/>
      <c r="B28" s="18" t="s">
        <v>37</v>
      </c>
      <c r="C28" s="14">
        <f>6/2</f>
        <v>3</v>
      </c>
      <c r="D28" s="15" t="s">
        <v>14</v>
      </c>
      <c r="E28" s="21"/>
      <c r="F28" s="19"/>
      <c r="G28" s="21"/>
      <c r="H28" s="19"/>
      <c r="I28" s="19"/>
      <c r="J28" s="13"/>
    </row>
    <row r="29" spans="1:10">
      <c r="A29" s="17"/>
      <c r="B29" s="18" t="s">
        <v>38</v>
      </c>
      <c r="C29" s="14">
        <f>18/2</f>
        <v>9</v>
      </c>
      <c r="D29" s="15" t="s">
        <v>14</v>
      </c>
      <c r="E29" s="21"/>
      <c r="F29" s="19"/>
      <c r="G29" s="21"/>
      <c r="H29" s="19"/>
      <c r="I29" s="19"/>
      <c r="J29" s="13"/>
    </row>
    <row r="30" spans="1:10">
      <c r="A30" s="17"/>
      <c r="B30" s="18" t="s">
        <v>39</v>
      </c>
      <c r="C30" s="14">
        <v>2</v>
      </c>
      <c r="D30" s="15" t="s">
        <v>14</v>
      </c>
      <c r="E30" s="21"/>
      <c r="F30" s="19"/>
      <c r="G30" s="21"/>
      <c r="H30" s="19"/>
      <c r="I30" s="19"/>
      <c r="J30" s="13"/>
    </row>
    <row r="31" spans="1:10">
      <c r="A31" s="17"/>
      <c r="B31" s="18" t="s">
        <v>40</v>
      </c>
      <c r="C31" s="14">
        <v>4</v>
      </c>
      <c r="D31" s="15" t="s">
        <v>14</v>
      </c>
      <c r="E31" s="21"/>
      <c r="F31" s="19"/>
      <c r="G31" s="21"/>
      <c r="H31" s="19"/>
      <c r="I31" s="19"/>
      <c r="J31" s="13"/>
    </row>
    <row r="32" spans="1:10">
      <c r="A32" s="17"/>
      <c r="B32" s="18" t="s">
        <v>29</v>
      </c>
      <c r="C32" s="14">
        <v>45</v>
      </c>
      <c r="D32" s="15" t="s">
        <v>16</v>
      </c>
      <c r="E32" s="21"/>
      <c r="F32" s="19"/>
      <c r="G32" s="21"/>
      <c r="H32" s="19"/>
      <c r="I32" s="19"/>
      <c r="J32" s="13"/>
    </row>
    <row r="33" spans="1:19">
      <c r="A33" s="17"/>
      <c r="B33" s="18" t="s">
        <v>44</v>
      </c>
      <c r="C33" s="14">
        <v>80</v>
      </c>
      <c r="D33" s="15" t="s">
        <v>16</v>
      </c>
      <c r="E33" s="21"/>
      <c r="F33" s="19"/>
      <c r="G33" s="21"/>
      <c r="H33" s="19"/>
      <c r="I33" s="19"/>
      <c r="J33" s="13"/>
    </row>
    <row r="34" spans="1:19">
      <c r="A34" s="17"/>
      <c r="B34" s="18" t="s">
        <v>41</v>
      </c>
      <c r="C34" s="14">
        <v>2</v>
      </c>
      <c r="D34" s="15" t="s">
        <v>14</v>
      </c>
      <c r="E34" s="21"/>
      <c r="F34" s="19"/>
      <c r="G34" s="21"/>
      <c r="H34" s="19"/>
      <c r="I34" s="19"/>
      <c r="J34" s="13"/>
    </row>
    <row r="35" spans="1:19">
      <c r="A35" s="17"/>
      <c r="B35" s="18" t="s">
        <v>132</v>
      </c>
      <c r="C35" s="14">
        <v>2</v>
      </c>
      <c r="D35" s="15" t="s">
        <v>14</v>
      </c>
      <c r="E35" s="21"/>
      <c r="F35" s="19"/>
      <c r="G35" s="21"/>
      <c r="H35" s="19"/>
      <c r="I35" s="19"/>
      <c r="J35" s="13"/>
    </row>
    <row r="36" spans="1:19">
      <c r="A36" s="17"/>
      <c r="B36" s="18" t="s">
        <v>131</v>
      </c>
      <c r="C36" s="14">
        <v>2</v>
      </c>
      <c r="D36" s="15" t="s">
        <v>14</v>
      </c>
      <c r="E36" s="21"/>
      <c r="F36" s="19"/>
      <c r="G36" s="21"/>
      <c r="H36" s="19"/>
      <c r="I36" s="19"/>
      <c r="J36" s="13"/>
    </row>
    <row r="37" spans="1:19">
      <c r="A37" s="17"/>
      <c r="B37" s="18" t="s">
        <v>101</v>
      </c>
      <c r="C37" s="14">
        <f>40+40</f>
        <v>80</v>
      </c>
      <c r="D37" s="15" t="s">
        <v>16</v>
      </c>
      <c r="E37" s="21"/>
      <c r="F37" s="19"/>
      <c r="G37" s="21"/>
      <c r="H37" s="19"/>
      <c r="I37" s="19"/>
      <c r="J37" s="177"/>
    </row>
    <row r="38" spans="1:19">
      <c r="A38" s="17"/>
      <c r="B38" s="18" t="s">
        <v>42</v>
      </c>
      <c r="C38" s="14">
        <v>40</v>
      </c>
      <c r="D38" s="15" t="s">
        <v>16</v>
      </c>
      <c r="E38" s="21"/>
      <c r="F38" s="19"/>
      <c r="G38" s="21"/>
      <c r="H38" s="19"/>
      <c r="I38" s="19"/>
      <c r="J38" s="177"/>
    </row>
    <row r="39" spans="1:19">
      <c r="A39" s="17"/>
      <c r="B39" s="18" t="s">
        <v>43</v>
      </c>
      <c r="C39" s="14">
        <v>1</v>
      </c>
      <c r="D39" s="15" t="s">
        <v>15</v>
      </c>
      <c r="E39" s="21"/>
      <c r="F39" s="19"/>
      <c r="G39" s="21"/>
      <c r="H39" s="19"/>
      <c r="I39" s="19"/>
      <c r="J39" s="13"/>
    </row>
    <row r="40" spans="1:19">
      <c r="A40" s="26"/>
      <c r="B40" s="27"/>
      <c r="C40" s="28"/>
      <c r="D40" s="29"/>
      <c r="E40" s="30"/>
      <c r="F40" s="30"/>
      <c r="G40" s="30"/>
      <c r="H40" s="30"/>
      <c r="I40" s="30"/>
      <c r="J40" s="31"/>
    </row>
    <row r="41" spans="1:19">
      <c r="A41" s="32"/>
      <c r="B41" s="32" t="s">
        <v>138</v>
      </c>
      <c r="C41" s="33"/>
      <c r="D41" s="34"/>
      <c r="E41" s="35"/>
      <c r="F41" s="35">
        <f>SUM(F26:F40)</f>
        <v>0</v>
      </c>
      <c r="G41" s="35"/>
      <c r="H41" s="35">
        <f>SUM(H26:H40)</f>
        <v>0</v>
      </c>
      <c r="I41" s="35">
        <f>SUM(I26:I40)</f>
        <v>0</v>
      </c>
      <c r="J41" s="36"/>
    </row>
    <row r="42" spans="1:19" s="2" customFormat="1">
      <c r="A42" s="55"/>
      <c r="B42" s="56"/>
      <c r="C42" s="57"/>
      <c r="D42" s="58"/>
      <c r="E42" s="59"/>
      <c r="F42" s="59"/>
      <c r="G42" s="59"/>
      <c r="H42" s="59"/>
      <c r="I42" s="59"/>
      <c r="J42" s="60"/>
      <c r="K42" s="1"/>
      <c r="L42" s="1"/>
      <c r="M42" s="1"/>
      <c r="N42" s="1"/>
      <c r="O42" s="1"/>
      <c r="P42" s="1"/>
      <c r="Q42" s="1"/>
      <c r="R42" s="1"/>
      <c r="S42" s="1"/>
    </row>
    <row r="43" spans="1:19" s="2" customFormat="1">
      <c r="A43" s="159">
        <v>4.2</v>
      </c>
      <c r="B43" s="79" t="s">
        <v>22</v>
      </c>
      <c r="C43" s="46"/>
      <c r="D43" s="47"/>
      <c r="E43" s="48"/>
      <c r="F43" s="48"/>
      <c r="G43" s="49"/>
      <c r="H43" s="48"/>
      <c r="I43" s="48"/>
      <c r="J43" s="13"/>
      <c r="K43" s="1"/>
      <c r="L43" s="1"/>
      <c r="M43" s="1"/>
      <c r="N43" s="1"/>
      <c r="O43" s="1"/>
      <c r="P43" s="1"/>
      <c r="Q43" s="1"/>
      <c r="R43" s="1"/>
      <c r="S43" s="1"/>
    </row>
    <row r="44" spans="1:19" s="2" customFormat="1">
      <c r="A44" s="159"/>
      <c r="B44" s="61" t="s">
        <v>45</v>
      </c>
      <c r="C44" s="14"/>
      <c r="D44" s="15"/>
      <c r="E44" s="48"/>
      <c r="F44" s="48"/>
      <c r="G44" s="49"/>
      <c r="H44" s="48"/>
      <c r="I44" s="48"/>
      <c r="J44" s="13"/>
      <c r="K44" s="1"/>
      <c r="L44" s="1"/>
      <c r="M44" s="1"/>
      <c r="N44" s="1"/>
      <c r="O44" s="1"/>
      <c r="P44" s="1"/>
      <c r="Q44" s="1"/>
      <c r="R44" s="1"/>
      <c r="S44" s="1"/>
    </row>
    <row r="45" spans="1:19" s="2" customFormat="1">
      <c r="A45" s="159"/>
      <c r="B45" s="18" t="s">
        <v>46</v>
      </c>
      <c r="C45" s="14">
        <v>1</v>
      </c>
      <c r="D45" s="15" t="s">
        <v>15</v>
      </c>
      <c r="E45" s="19"/>
      <c r="F45" s="19"/>
      <c r="G45" s="16"/>
      <c r="H45" s="19"/>
      <c r="I45" s="19"/>
      <c r="J45" s="13"/>
      <c r="K45" s="1"/>
      <c r="L45" s="1"/>
      <c r="M45" s="1"/>
      <c r="N45" s="1"/>
      <c r="O45" s="1"/>
      <c r="P45" s="1"/>
      <c r="Q45" s="1"/>
      <c r="R45" s="1"/>
      <c r="S45" s="1"/>
    </row>
    <row r="46" spans="1:19" s="2" customFormat="1">
      <c r="A46" s="159"/>
      <c r="B46" s="61" t="s">
        <v>47</v>
      </c>
      <c r="C46" s="14"/>
      <c r="D46" s="15"/>
      <c r="E46" s="16"/>
      <c r="F46" s="19"/>
      <c r="G46" s="16"/>
      <c r="H46" s="19"/>
      <c r="I46" s="19"/>
      <c r="J46" s="13"/>
      <c r="K46" s="1"/>
      <c r="L46" s="1"/>
      <c r="M46" s="1"/>
      <c r="N46" s="1"/>
      <c r="O46" s="1"/>
      <c r="P46" s="1"/>
      <c r="Q46" s="1"/>
      <c r="R46" s="1"/>
      <c r="S46" s="1"/>
    </row>
    <row r="47" spans="1:19" s="2" customFormat="1">
      <c r="A47" s="159"/>
      <c r="B47" s="18" t="s">
        <v>48</v>
      </c>
      <c r="C47" s="14"/>
      <c r="D47" s="15"/>
      <c r="E47" s="16"/>
      <c r="F47" s="19"/>
      <c r="G47" s="16"/>
      <c r="H47" s="19"/>
      <c r="I47" s="19"/>
      <c r="J47" s="13"/>
      <c r="K47" s="1"/>
      <c r="L47" s="1"/>
      <c r="M47" s="1"/>
      <c r="N47" s="1"/>
      <c r="O47" s="1"/>
      <c r="P47" s="1"/>
      <c r="Q47" s="1"/>
      <c r="R47" s="1"/>
      <c r="S47" s="1"/>
    </row>
    <row r="48" spans="1:19" s="2" customFormat="1" ht="37.5">
      <c r="A48" s="159"/>
      <c r="B48" s="20" t="s">
        <v>159</v>
      </c>
      <c r="C48" s="14">
        <v>1</v>
      </c>
      <c r="D48" s="15" t="s">
        <v>15</v>
      </c>
      <c r="E48" s="19"/>
      <c r="F48" s="19"/>
      <c r="G48" s="19"/>
      <c r="H48" s="19"/>
      <c r="I48" s="19"/>
      <c r="J48" s="13"/>
      <c r="K48" s="1"/>
      <c r="L48" s="1"/>
      <c r="M48" s="1"/>
      <c r="N48" s="1"/>
      <c r="O48" s="1"/>
      <c r="P48" s="1"/>
      <c r="Q48" s="1"/>
      <c r="R48" s="1"/>
      <c r="S48" s="1"/>
    </row>
    <row r="49" spans="1:19" s="2" customFormat="1">
      <c r="A49" s="159"/>
      <c r="B49" s="43" t="s">
        <v>91</v>
      </c>
      <c r="C49" s="19"/>
      <c r="D49" s="44"/>
      <c r="E49" s="19"/>
      <c r="F49" s="19"/>
      <c r="G49" s="19"/>
      <c r="H49" s="19"/>
      <c r="I49" s="19"/>
      <c r="J49" s="13"/>
      <c r="K49" s="1"/>
      <c r="L49" s="1"/>
      <c r="M49" s="1"/>
      <c r="N49" s="1"/>
      <c r="O49" s="1"/>
      <c r="P49" s="1"/>
      <c r="Q49" s="1"/>
      <c r="R49" s="1"/>
      <c r="S49" s="1"/>
    </row>
    <row r="50" spans="1:19" s="2" customFormat="1">
      <c r="A50" s="159"/>
      <c r="B50" s="18" t="s">
        <v>160</v>
      </c>
      <c r="C50" s="14">
        <v>1</v>
      </c>
      <c r="D50" s="15" t="s">
        <v>14</v>
      </c>
      <c r="E50" s="19"/>
      <c r="F50" s="19"/>
      <c r="G50" s="19"/>
      <c r="H50" s="19"/>
      <c r="I50" s="19"/>
      <c r="J50" s="13"/>
      <c r="K50" s="1"/>
      <c r="L50" s="1"/>
      <c r="M50" s="1"/>
      <c r="N50" s="1"/>
      <c r="O50" s="1"/>
      <c r="P50" s="1"/>
      <c r="Q50" s="1"/>
      <c r="R50" s="1"/>
      <c r="S50" s="1"/>
    </row>
    <row r="51" spans="1:19" s="2" customFormat="1">
      <c r="A51" s="159"/>
      <c r="B51" s="18" t="s">
        <v>49</v>
      </c>
      <c r="C51" s="14">
        <v>1</v>
      </c>
      <c r="D51" s="15" t="s">
        <v>14</v>
      </c>
      <c r="E51" s="19"/>
      <c r="F51" s="19"/>
      <c r="G51" s="19"/>
      <c r="H51" s="19"/>
      <c r="I51" s="19"/>
      <c r="J51" s="13"/>
      <c r="K51" s="1"/>
      <c r="L51" s="1"/>
      <c r="M51" s="1"/>
      <c r="N51" s="1"/>
      <c r="O51" s="1"/>
      <c r="P51" s="1"/>
      <c r="Q51" s="1"/>
      <c r="R51" s="1"/>
      <c r="S51" s="1"/>
    </row>
    <row r="52" spans="1:19" s="2" customFormat="1">
      <c r="A52" s="159"/>
      <c r="B52" s="18" t="s">
        <v>161</v>
      </c>
      <c r="C52" s="14">
        <v>1</v>
      </c>
      <c r="D52" s="15" t="s">
        <v>14</v>
      </c>
      <c r="E52" s="19"/>
      <c r="F52" s="19"/>
      <c r="G52" s="19"/>
      <c r="H52" s="19"/>
      <c r="I52" s="19"/>
      <c r="J52" s="13"/>
      <c r="K52" s="1"/>
      <c r="L52" s="1"/>
      <c r="M52" s="1"/>
      <c r="N52" s="1"/>
      <c r="O52" s="1"/>
      <c r="P52" s="1"/>
      <c r="Q52" s="1"/>
      <c r="R52" s="1"/>
      <c r="S52" s="1"/>
    </row>
    <row r="53" spans="1:19" s="2" customFormat="1">
      <c r="A53" s="159"/>
      <c r="B53" s="18" t="s">
        <v>162</v>
      </c>
      <c r="C53" s="14">
        <v>2</v>
      </c>
      <c r="D53" s="15" t="s">
        <v>14</v>
      </c>
      <c r="E53" s="19"/>
      <c r="F53" s="19"/>
      <c r="G53" s="19"/>
      <c r="H53" s="19"/>
      <c r="I53" s="19"/>
      <c r="J53" s="13"/>
      <c r="K53" s="1"/>
      <c r="L53" s="1"/>
      <c r="M53" s="1"/>
      <c r="N53" s="1"/>
      <c r="O53" s="1"/>
      <c r="P53" s="1"/>
      <c r="Q53" s="1"/>
      <c r="R53" s="1"/>
      <c r="S53" s="1"/>
    </row>
    <row r="54" spans="1:19" s="2" customFormat="1">
      <c r="A54" s="159"/>
      <c r="B54" s="18" t="s">
        <v>163</v>
      </c>
      <c r="C54" s="14">
        <v>1</v>
      </c>
      <c r="D54" s="15" t="s">
        <v>14</v>
      </c>
      <c r="E54" s="19"/>
      <c r="F54" s="19"/>
      <c r="G54" s="19"/>
      <c r="H54" s="19"/>
      <c r="I54" s="19"/>
      <c r="J54" s="13"/>
      <c r="K54" s="1"/>
      <c r="L54" s="1"/>
      <c r="M54" s="1"/>
      <c r="N54" s="1"/>
      <c r="O54" s="1"/>
      <c r="P54" s="1"/>
      <c r="Q54" s="1"/>
      <c r="R54" s="1"/>
      <c r="S54" s="1"/>
    </row>
    <row r="55" spans="1:19" s="2" customFormat="1">
      <c r="A55" s="159"/>
      <c r="B55" s="18" t="s">
        <v>164</v>
      </c>
      <c r="C55" s="14">
        <v>1</v>
      </c>
      <c r="D55" s="15" t="s">
        <v>14</v>
      </c>
      <c r="E55" s="19"/>
      <c r="F55" s="19"/>
      <c r="G55" s="19"/>
      <c r="H55" s="19"/>
      <c r="I55" s="19"/>
      <c r="J55" s="13"/>
      <c r="K55" s="1"/>
      <c r="L55" s="1"/>
      <c r="M55" s="1"/>
      <c r="N55" s="1"/>
      <c r="O55" s="1"/>
      <c r="P55" s="1"/>
      <c r="Q55" s="1"/>
      <c r="R55" s="1"/>
      <c r="S55" s="1"/>
    </row>
    <row r="56" spans="1:19" s="2" customFormat="1">
      <c r="A56" s="159"/>
      <c r="B56" s="18" t="s">
        <v>165</v>
      </c>
      <c r="C56" s="14">
        <v>2</v>
      </c>
      <c r="D56" s="15" t="s">
        <v>14</v>
      </c>
      <c r="E56" s="19"/>
      <c r="F56" s="19"/>
      <c r="G56" s="19"/>
      <c r="H56" s="19"/>
      <c r="I56" s="19"/>
      <c r="J56" s="13"/>
      <c r="K56" s="1"/>
      <c r="L56" s="1"/>
      <c r="M56" s="1"/>
      <c r="N56" s="1"/>
      <c r="O56" s="1"/>
      <c r="P56" s="1"/>
      <c r="Q56" s="1"/>
      <c r="R56" s="1"/>
      <c r="S56" s="1"/>
    </row>
    <row r="57" spans="1:19" s="2" customFormat="1">
      <c r="A57" s="159"/>
      <c r="B57" s="18" t="s">
        <v>166</v>
      </c>
      <c r="C57" s="14">
        <v>1</v>
      </c>
      <c r="D57" s="15" t="s">
        <v>14</v>
      </c>
      <c r="E57" s="19"/>
      <c r="F57" s="19"/>
      <c r="G57" s="19"/>
      <c r="H57" s="19"/>
      <c r="I57" s="19"/>
      <c r="J57" s="13"/>
      <c r="K57" s="1"/>
      <c r="L57" s="1"/>
      <c r="M57" s="1"/>
      <c r="N57" s="1"/>
      <c r="O57" s="1"/>
      <c r="P57" s="1"/>
      <c r="Q57" s="1"/>
      <c r="R57" s="1"/>
      <c r="S57" s="1"/>
    </row>
    <row r="58" spans="1:19" s="2" customFormat="1">
      <c r="A58" s="159"/>
      <c r="B58" s="61" t="s">
        <v>50</v>
      </c>
      <c r="C58" s="14"/>
      <c r="D58" s="15"/>
      <c r="E58" s="16"/>
      <c r="F58" s="19"/>
      <c r="G58" s="16"/>
      <c r="H58" s="19"/>
      <c r="I58" s="19"/>
      <c r="J58" s="13"/>
      <c r="K58" s="1"/>
      <c r="L58" s="1"/>
      <c r="M58" s="1"/>
      <c r="N58" s="1"/>
      <c r="O58" s="1"/>
      <c r="P58" s="1"/>
      <c r="Q58" s="1"/>
      <c r="R58" s="1"/>
      <c r="S58" s="1"/>
    </row>
    <row r="59" spans="1:19" s="2" customFormat="1">
      <c r="A59" s="159"/>
      <c r="B59" s="18" t="s">
        <v>167</v>
      </c>
      <c r="C59" s="14">
        <v>1</v>
      </c>
      <c r="D59" s="15" t="s">
        <v>14</v>
      </c>
      <c r="E59" s="19"/>
      <c r="F59" s="19"/>
      <c r="G59" s="19"/>
      <c r="H59" s="19"/>
      <c r="I59" s="19"/>
      <c r="J59" s="13"/>
      <c r="K59" s="1"/>
      <c r="L59" s="1"/>
      <c r="M59" s="1"/>
      <c r="N59" s="1"/>
      <c r="O59" s="1"/>
      <c r="P59" s="1"/>
      <c r="Q59" s="1"/>
      <c r="R59" s="1"/>
      <c r="S59" s="1"/>
    </row>
    <row r="60" spans="1:19" s="2" customFormat="1">
      <c r="A60" s="159"/>
      <c r="B60" s="18" t="s">
        <v>51</v>
      </c>
      <c r="C60" s="14">
        <v>3</v>
      </c>
      <c r="D60" s="15" t="s">
        <v>14</v>
      </c>
      <c r="E60" s="19"/>
      <c r="F60" s="19"/>
      <c r="G60" s="19"/>
      <c r="H60" s="19"/>
      <c r="I60" s="19"/>
      <c r="J60" s="13"/>
      <c r="K60" s="1"/>
      <c r="L60" s="1"/>
      <c r="M60" s="1"/>
      <c r="N60" s="1"/>
      <c r="O60" s="1"/>
      <c r="P60" s="1"/>
      <c r="Q60" s="1"/>
      <c r="R60" s="1"/>
      <c r="S60" s="1"/>
    </row>
    <row r="61" spans="1:19" s="2" customFormat="1">
      <c r="A61" s="159"/>
      <c r="B61" s="18" t="s">
        <v>52</v>
      </c>
      <c r="C61" s="14">
        <v>3</v>
      </c>
      <c r="D61" s="44" t="s">
        <v>14</v>
      </c>
      <c r="E61" s="19"/>
      <c r="F61" s="19"/>
      <c r="G61" s="19"/>
      <c r="H61" s="19"/>
      <c r="I61" s="19"/>
      <c r="J61" s="13"/>
      <c r="K61" s="1"/>
      <c r="L61" s="1"/>
      <c r="M61" s="1"/>
      <c r="N61" s="1"/>
      <c r="O61" s="1"/>
      <c r="P61" s="1"/>
      <c r="Q61" s="1"/>
      <c r="R61" s="1"/>
      <c r="S61" s="1"/>
    </row>
    <row r="62" spans="1:19" s="2" customFormat="1">
      <c r="A62" s="160"/>
      <c r="B62" s="22" t="s">
        <v>168</v>
      </c>
      <c r="C62" s="23">
        <v>6</v>
      </c>
      <c r="D62" s="24" t="s">
        <v>14</v>
      </c>
      <c r="E62" s="128"/>
      <c r="F62" s="128"/>
      <c r="G62" s="128"/>
      <c r="H62" s="128"/>
      <c r="I62" s="128"/>
      <c r="J62" s="147"/>
      <c r="K62" s="1"/>
      <c r="L62" s="1"/>
      <c r="M62" s="1"/>
      <c r="N62" s="1"/>
      <c r="O62" s="1"/>
      <c r="P62" s="1"/>
      <c r="Q62" s="1"/>
      <c r="R62" s="1"/>
      <c r="S62" s="1"/>
    </row>
    <row r="63" spans="1:19" s="2" customFormat="1">
      <c r="A63" s="159"/>
      <c r="B63" s="18" t="s">
        <v>53</v>
      </c>
      <c r="C63" s="14">
        <v>1</v>
      </c>
      <c r="D63" s="15" t="s">
        <v>15</v>
      </c>
      <c r="E63" s="19"/>
      <c r="F63" s="19"/>
      <c r="G63" s="19"/>
      <c r="H63" s="19"/>
      <c r="I63" s="19"/>
      <c r="J63" s="13"/>
      <c r="K63" s="1"/>
      <c r="L63" s="1"/>
      <c r="M63" s="1"/>
      <c r="N63" s="1"/>
      <c r="O63" s="1"/>
      <c r="P63" s="1"/>
      <c r="Q63" s="1"/>
      <c r="R63" s="1"/>
      <c r="S63" s="1"/>
    </row>
    <row r="64" spans="1:19" s="2" customFormat="1">
      <c r="A64" s="159"/>
      <c r="B64" s="18" t="s">
        <v>54</v>
      </c>
      <c r="C64" s="14">
        <v>1</v>
      </c>
      <c r="D64" s="15" t="s">
        <v>15</v>
      </c>
      <c r="E64" s="19"/>
      <c r="F64" s="19"/>
      <c r="G64" s="19"/>
      <c r="H64" s="19"/>
      <c r="I64" s="19"/>
      <c r="J64" s="13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>
      <c r="A65" s="159"/>
      <c r="B65" s="18" t="s">
        <v>27</v>
      </c>
      <c r="C65" s="14">
        <v>1</v>
      </c>
      <c r="D65" s="44" t="s">
        <v>15</v>
      </c>
      <c r="E65" s="19"/>
      <c r="F65" s="19"/>
      <c r="G65" s="19"/>
      <c r="H65" s="19"/>
      <c r="I65" s="19"/>
      <c r="J65" s="13"/>
      <c r="K65" s="1"/>
      <c r="L65" s="1"/>
      <c r="M65" s="1"/>
      <c r="N65" s="1"/>
      <c r="O65" s="1"/>
      <c r="P65" s="1"/>
      <c r="Q65" s="1"/>
      <c r="R65" s="1"/>
      <c r="S65" s="1"/>
    </row>
    <row r="66" spans="1:19" s="2" customFormat="1">
      <c r="A66" s="17"/>
      <c r="B66" s="62"/>
      <c r="C66" s="40"/>
      <c r="D66" s="63"/>
      <c r="E66" s="64"/>
      <c r="F66" s="64"/>
      <c r="G66" s="64"/>
      <c r="H66" s="64"/>
      <c r="I66" s="64"/>
      <c r="J66" s="13"/>
      <c r="K66" s="1"/>
      <c r="L66" s="1"/>
      <c r="M66" s="1"/>
      <c r="N66" s="1"/>
      <c r="O66" s="1"/>
      <c r="P66" s="1"/>
      <c r="Q66" s="1"/>
      <c r="R66" s="1"/>
      <c r="S66" s="1"/>
    </row>
    <row r="67" spans="1:19" s="2" customFormat="1">
      <c r="A67" s="50"/>
      <c r="B67" s="32" t="s">
        <v>139</v>
      </c>
      <c r="C67" s="51"/>
      <c r="D67" s="52"/>
      <c r="E67" s="53"/>
      <c r="F67" s="54">
        <f>SUM(F45:F66)</f>
        <v>0</v>
      </c>
      <c r="G67" s="54"/>
      <c r="H67" s="54">
        <f t="shared" ref="H67:I67" si="10">SUM(H45:H66)</f>
        <v>0</v>
      </c>
      <c r="I67" s="54">
        <f t="shared" si="10"/>
        <v>0</v>
      </c>
      <c r="J67" s="36"/>
      <c r="K67" s="1"/>
      <c r="L67" s="1"/>
      <c r="M67" s="1"/>
      <c r="N67" s="1"/>
      <c r="O67" s="1"/>
      <c r="P67" s="1"/>
      <c r="Q67" s="1"/>
      <c r="R67" s="1"/>
      <c r="S67" s="1"/>
    </row>
    <row r="68" spans="1:19" s="2" customFormat="1">
      <c r="A68" s="55"/>
      <c r="B68" s="56"/>
      <c r="C68" s="57"/>
      <c r="D68" s="58"/>
      <c r="E68" s="59"/>
      <c r="F68" s="59"/>
      <c r="G68" s="59"/>
      <c r="H68" s="59"/>
      <c r="I68" s="59"/>
      <c r="J68" s="60"/>
      <c r="K68" s="1"/>
      <c r="L68" s="1"/>
      <c r="M68" s="1"/>
      <c r="N68" s="1"/>
      <c r="O68" s="1"/>
      <c r="P68" s="1"/>
      <c r="Q68" s="1"/>
      <c r="R68" s="1"/>
      <c r="S68" s="1"/>
    </row>
    <row r="69" spans="1:19" s="2" customFormat="1">
      <c r="A69" s="159">
        <v>4.3</v>
      </c>
      <c r="B69" s="79" t="s">
        <v>23</v>
      </c>
      <c r="C69" s="46"/>
      <c r="D69" s="47"/>
      <c r="E69" s="48"/>
      <c r="F69" s="48"/>
      <c r="G69" s="49"/>
      <c r="H69" s="48"/>
      <c r="I69" s="48"/>
      <c r="J69" s="13"/>
      <c r="K69" s="1"/>
      <c r="L69" s="1"/>
      <c r="M69" s="1"/>
      <c r="N69" s="1"/>
      <c r="O69" s="1"/>
      <c r="P69" s="1"/>
      <c r="Q69" s="1"/>
      <c r="R69" s="1"/>
      <c r="S69" s="1"/>
    </row>
    <row r="70" spans="1:19" s="2" customFormat="1">
      <c r="A70" s="159"/>
      <c r="B70" s="79" t="s">
        <v>58</v>
      </c>
      <c r="C70" s="46"/>
      <c r="D70" s="47"/>
      <c r="E70" s="48"/>
      <c r="F70" s="48"/>
      <c r="G70" s="49"/>
      <c r="H70" s="48"/>
      <c r="I70" s="65"/>
      <c r="J70" s="66"/>
      <c r="K70" s="1"/>
      <c r="L70" s="1"/>
      <c r="M70" s="1"/>
      <c r="N70" s="1"/>
      <c r="O70" s="1"/>
      <c r="P70" s="1"/>
      <c r="Q70" s="1"/>
      <c r="R70" s="1"/>
      <c r="S70" s="1"/>
    </row>
    <row r="71" spans="1:19" s="2" customFormat="1">
      <c r="A71" s="159"/>
      <c r="B71" s="80" t="s">
        <v>55</v>
      </c>
      <c r="C71" s="46">
        <v>1</v>
      </c>
      <c r="D71" s="47" t="s">
        <v>15</v>
      </c>
      <c r="E71" s="48"/>
      <c r="F71" s="19"/>
      <c r="G71" s="49"/>
      <c r="H71" s="19"/>
      <c r="I71" s="19"/>
      <c r="J71" s="66"/>
      <c r="K71" s="1"/>
      <c r="L71" s="1"/>
      <c r="M71" s="1"/>
      <c r="N71" s="1"/>
      <c r="O71" s="1"/>
      <c r="P71" s="1"/>
      <c r="Q71" s="1"/>
      <c r="R71" s="1"/>
      <c r="S71" s="1"/>
    </row>
    <row r="72" spans="1:19" s="2" customFormat="1" ht="37.5">
      <c r="A72" s="159"/>
      <c r="B72" s="202" t="s">
        <v>169</v>
      </c>
      <c r="C72" s="150">
        <v>1</v>
      </c>
      <c r="D72" s="201" t="s">
        <v>14</v>
      </c>
      <c r="E72" s="128"/>
      <c r="F72" s="128"/>
      <c r="G72" s="128"/>
      <c r="H72" s="19">
        <v>0</v>
      </c>
      <c r="I72" s="19">
        <v>0</v>
      </c>
      <c r="J72" s="66"/>
      <c r="K72" s="1"/>
      <c r="L72" s="1"/>
      <c r="M72" s="1"/>
      <c r="N72" s="1"/>
      <c r="O72" s="1"/>
      <c r="P72" s="1"/>
      <c r="Q72" s="1"/>
      <c r="R72" s="1"/>
      <c r="S72" s="1"/>
    </row>
    <row r="73" spans="1:19" s="2" customFormat="1">
      <c r="A73" s="159"/>
      <c r="B73" s="202" t="s">
        <v>56</v>
      </c>
      <c r="C73" s="150"/>
      <c r="D73" s="201"/>
      <c r="E73" s="128"/>
      <c r="F73" s="128"/>
      <c r="G73" s="128"/>
      <c r="H73" s="19">
        <v>0</v>
      </c>
      <c r="I73" s="19">
        <v>0</v>
      </c>
      <c r="J73" s="66"/>
      <c r="K73" s="1"/>
      <c r="L73" s="1"/>
      <c r="M73" s="1"/>
      <c r="N73" s="1"/>
      <c r="O73" s="1"/>
      <c r="P73" s="1"/>
      <c r="Q73" s="1"/>
      <c r="R73" s="1"/>
      <c r="S73" s="1"/>
    </row>
    <row r="74" spans="1:19" s="2" customFormat="1">
      <c r="A74" s="159"/>
      <c r="B74" s="202" t="s">
        <v>170</v>
      </c>
      <c r="C74" s="150">
        <v>1</v>
      </c>
      <c r="D74" s="201" t="s">
        <v>14</v>
      </c>
      <c r="E74" s="128"/>
      <c r="F74" s="128"/>
      <c r="G74" s="128"/>
      <c r="H74" s="19">
        <v>0</v>
      </c>
      <c r="I74" s="19">
        <v>0</v>
      </c>
      <c r="J74" s="66"/>
      <c r="K74" s="1"/>
      <c r="L74" s="1"/>
      <c r="M74" s="1"/>
      <c r="N74" s="1"/>
      <c r="O74" s="1"/>
      <c r="P74" s="1"/>
      <c r="Q74" s="1"/>
      <c r="R74" s="1"/>
      <c r="S74" s="1"/>
    </row>
    <row r="75" spans="1:19" s="2" customFormat="1">
      <c r="A75" s="159"/>
      <c r="B75" s="202" t="s">
        <v>171</v>
      </c>
      <c r="C75" s="150">
        <v>1</v>
      </c>
      <c r="D75" s="201" t="s">
        <v>14</v>
      </c>
      <c r="E75" s="128"/>
      <c r="F75" s="128"/>
      <c r="G75" s="128"/>
      <c r="H75" s="19">
        <v>0</v>
      </c>
      <c r="I75" s="19">
        <v>0</v>
      </c>
      <c r="J75" s="66"/>
      <c r="K75" s="1"/>
      <c r="L75" s="1"/>
      <c r="M75" s="1"/>
      <c r="N75" s="1"/>
      <c r="O75" s="1"/>
      <c r="P75" s="1"/>
      <c r="Q75" s="1"/>
      <c r="R75" s="1"/>
      <c r="S75" s="1"/>
    </row>
    <row r="76" spans="1:19" s="2" customFormat="1">
      <c r="A76" s="159"/>
      <c r="B76" s="202" t="s">
        <v>172</v>
      </c>
      <c r="C76" s="150">
        <v>2</v>
      </c>
      <c r="D76" s="201" t="s">
        <v>14</v>
      </c>
      <c r="E76" s="128"/>
      <c r="F76" s="128"/>
      <c r="G76" s="128"/>
      <c r="H76" s="19">
        <v>0</v>
      </c>
      <c r="I76" s="19">
        <v>0</v>
      </c>
      <c r="J76" s="66"/>
      <c r="K76" s="1"/>
      <c r="L76" s="1"/>
      <c r="M76" s="1"/>
      <c r="N76" s="1"/>
      <c r="O76" s="1"/>
      <c r="P76" s="1"/>
      <c r="Q76" s="1"/>
      <c r="R76" s="1"/>
      <c r="S76" s="1"/>
    </row>
    <row r="77" spans="1:19" s="2" customFormat="1">
      <c r="A77" s="159"/>
      <c r="B77" s="202" t="s">
        <v>57</v>
      </c>
      <c r="C77" s="150">
        <v>1</v>
      </c>
      <c r="D77" s="201" t="s">
        <v>15</v>
      </c>
      <c r="E77" s="128"/>
      <c r="F77" s="128"/>
      <c r="G77" s="128"/>
      <c r="H77" s="19">
        <v>0</v>
      </c>
      <c r="I77" s="19">
        <v>0</v>
      </c>
      <c r="J77" s="66"/>
      <c r="K77" s="1"/>
      <c r="L77" s="1"/>
      <c r="M77" s="1"/>
      <c r="N77" s="1"/>
      <c r="O77" s="1"/>
      <c r="P77" s="1"/>
      <c r="Q77" s="1"/>
      <c r="R77" s="1"/>
      <c r="S77" s="1"/>
    </row>
    <row r="78" spans="1:19" s="2" customFormat="1">
      <c r="A78" s="17"/>
      <c r="B78" s="70" t="s">
        <v>59</v>
      </c>
      <c r="C78" s="68"/>
      <c r="D78" s="15"/>
      <c r="E78" s="69"/>
      <c r="F78" s="19"/>
      <c r="G78" s="16"/>
      <c r="H78" s="19"/>
      <c r="I78" s="19"/>
      <c r="J78" s="66"/>
      <c r="K78" s="1"/>
      <c r="L78" s="1"/>
      <c r="M78" s="1"/>
      <c r="N78" s="1"/>
      <c r="O78" s="1"/>
      <c r="P78" s="1"/>
      <c r="Q78" s="1"/>
      <c r="R78" s="1"/>
      <c r="S78" s="1"/>
    </row>
    <row r="79" spans="1:19" s="2" customFormat="1">
      <c r="A79" s="17"/>
      <c r="B79" s="67" t="s">
        <v>55</v>
      </c>
      <c r="C79" s="68">
        <v>1</v>
      </c>
      <c r="D79" s="15" t="s">
        <v>15</v>
      </c>
      <c r="E79" s="69"/>
      <c r="F79" s="19"/>
      <c r="G79" s="16"/>
      <c r="H79" s="19"/>
      <c r="I79" s="19"/>
      <c r="J79" s="66"/>
      <c r="K79" s="1"/>
      <c r="L79" s="1"/>
      <c r="M79" s="1"/>
      <c r="N79" s="1"/>
      <c r="O79" s="1"/>
      <c r="P79" s="1"/>
      <c r="Q79" s="1"/>
      <c r="R79" s="1"/>
      <c r="S79" s="1"/>
    </row>
    <row r="80" spans="1:19" s="2" customFormat="1" ht="37.5">
      <c r="A80" s="17"/>
      <c r="B80" s="67" t="s">
        <v>173</v>
      </c>
      <c r="C80" s="68">
        <v>1</v>
      </c>
      <c r="D80" s="15" t="s">
        <v>14</v>
      </c>
      <c r="E80" s="19"/>
      <c r="F80" s="19"/>
      <c r="G80" s="19"/>
      <c r="H80" s="19">
        <v>0</v>
      </c>
      <c r="I80" s="19">
        <v>0</v>
      </c>
      <c r="J80" s="66"/>
      <c r="K80" s="1"/>
      <c r="L80" s="1"/>
      <c r="M80" s="1"/>
      <c r="N80" s="1"/>
      <c r="O80" s="1"/>
      <c r="P80" s="1"/>
      <c r="Q80" s="1"/>
      <c r="R80" s="1"/>
      <c r="S80" s="1"/>
    </row>
    <row r="81" spans="1:19" s="2" customFormat="1">
      <c r="A81" s="17"/>
      <c r="B81" s="67" t="s">
        <v>56</v>
      </c>
      <c r="C81" s="68"/>
      <c r="D81" s="15"/>
      <c r="E81" s="19"/>
      <c r="F81" s="19"/>
      <c r="G81" s="19"/>
      <c r="H81" s="19">
        <v>0</v>
      </c>
      <c r="I81" s="19">
        <v>0</v>
      </c>
      <c r="J81" s="66"/>
      <c r="K81" s="1"/>
      <c r="L81" s="1"/>
      <c r="M81" s="1"/>
      <c r="N81" s="1"/>
      <c r="O81" s="1"/>
      <c r="P81" s="1"/>
      <c r="Q81" s="1"/>
      <c r="R81" s="1"/>
      <c r="S81" s="1"/>
    </row>
    <row r="82" spans="1:19" s="2" customFormat="1">
      <c r="A82" s="17"/>
      <c r="B82" s="67" t="s">
        <v>172</v>
      </c>
      <c r="C82" s="68">
        <v>4</v>
      </c>
      <c r="D82" s="15" t="s">
        <v>14</v>
      </c>
      <c r="E82" s="19"/>
      <c r="F82" s="19"/>
      <c r="G82" s="19"/>
      <c r="H82" s="19">
        <v>0</v>
      </c>
      <c r="I82" s="19">
        <v>0</v>
      </c>
      <c r="J82" s="66"/>
      <c r="K82" s="1"/>
      <c r="L82" s="1"/>
      <c r="M82" s="1"/>
      <c r="N82" s="1"/>
      <c r="O82" s="1"/>
      <c r="P82" s="1"/>
      <c r="Q82" s="1"/>
      <c r="R82" s="1"/>
      <c r="S82" s="1"/>
    </row>
    <row r="83" spans="1:19" s="2" customFormat="1">
      <c r="A83" s="17"/>
      <c r="B83" s="67" t="s">
        <v>57</v>
      </c>
      <c r="C83" s="68">
        <v>1</v>
      </c>
      <c r="D83" s="15" t="s">
        <v>15</v>
      </c>
      <c r="E83" s="19"/>
      <c r="F83" s="19"/>
      <c r="G83" s="19"/>
      <c r="H83" s="19">
        <v>0</v>
      </c>
      <c r="I83" s="19">
        <v>0</v>
      </c>
      <c r="J83" s="66"/>
      <c r="K83" s="1"/>
      <c r="L83" s="1"/>
      <c r="M83" s="1"/>
      <c r="N83" s="1"/>
      <c r="O83" s="1"/>
      <c r="P83" s="1"/>
      <c r="Q83" s="1"/>
      <c r="R83" s="1"/>
      <c r="S83" s="1"/>
    </row>
    <row r="84" spans="1:19" s="2" customFormat="1">
      <c r="A84" s="17"/>
      <c r="B84" s="70" t="s">
        <v>60</v>
      </c>
      <c r="C84" s="68"/>
      <c r="D84" s="15"/>
      <c r="E84" s="69"/>
      <c r="F84" s="19"/>
      <c r="G84" s="16"/>
      <c r="H84" s="19"/>
      <c r="I84" s="19"/>
      <c r="J84" s="66"/>
      <c r="K84" s="1"/>
      <c r="L84" s="1"/>
      <c r="M84" s="1"/>
      <c r="N84" s="1"/>
      <c r="O84" s="1"/>
      <c r="P84" s="1"/>
      <c r="Q84" s="1"/>
      <c r="R84" s="1"/>
      <c r="S84" s="1"/>
    </row>
    <row r="85" spans="1:19" s="2" customFormat="1">
      <c r="A85" s="17"/>
      <c r="B85" s="67" t="s">
        <v>93</v>
      </c>
      <c r="C85" s="68">
        <v>1</v>
      </c>
      <c r="D85" s="15" t="s">
        <v>14</v>
      </c>
      <c r="E85" s="69"/>
      <c r="F85" s="19"/>
      <c r="G85" s="16"/>
      <c r="H85" s="19"/>
      <c r="I85" s="19"/>
      <c r="J85" s="66"/>
      <c r="K85" s="1"/>
      <c r="L85" s="1"/>
      <c r="M85" s="1"/>
      <c r="N85" s="1"/>
      <c r="O85" s="1"/>
      <c r="P85" s="1"/>
      <c r="Q85" s="1"/>
      <c r="R85" s="1"/>
      <c r="S85" s="1"/>
    </row>
    <row r="86" spans="1:19" s="2" customFormat="1">
      <c r="A86" s="17"/>
      <c r="B86" s="67" t="s">
        <v>133</v>
      </c>
      <c r="C86" s="68">
        <v>1</v>
      </c>
      <c r="D86" s="15" t="s">
        <v>14</v>
      </c>
      <c r="E86" s="69"/>
      <c r="F86" s="19"/>
      <c r="G86" s="16"/>
      <c r="H86" s="19"/>
      <c r="I86" s="19"/>
      <c r="J86" s="66"/>
      <c r="K86" s="1"/>
      <c r="L86" s="1"/>
      <c r="M86" s="1"/>
      <c r="N86" s="1"/>
      <c r="O86" s="1"/>
      <c r="P86" s="1"/>
      <c r="Q86" s="1"/>
      <c r="R86" s="1"/>
      <c r="S86" s="1"/>
    </row>
    <row r="87" spans="1:19" s="2" customFormat="1">
      <c r="A87" s="17"/>
      <c r="B87" s="67" t="s">
        <v>134</v>
      </c>
      <c r="C87" s="68">
        <v>1</v>
      </c>
      <c r="D87" s="15" t="s">
        <v>14</v>
      </c>
      <c r="E87" s="69"/>
      <c r="F87" s="19"/>
      <c r="G87" s="16"/>
      <c r="H87" s="19"/>
      <c r="I87" s="19"/>
      <c r="J87" s="66"/>
      <c r="K87" s="1"/>
      <c r="L87" s="1"/>
      <c r="M87" s="1"/>
      <c r="N87" s="1"/>
      <c r="O87" s="1"/>
      <c r="P87" s="1"/>
      <c r="Q87" s="1"/>
      <c r="R87" s="1"/>
      <c r="S87" s="1"/>
    </row>
    <row r="88" spans="1:19" s="2" customFormat="1">
      <c r="A88" s="17"/>
      <c r="B88" s="67" t="s">
        <v>95</v>
      </c>
      <c r="C88" s="68">
        <v>1</v>
      </c>
      <c r="D88" s="15" t="s">
        <v>14</v>
      </c>
      <c r="E88" s="69"/>
      <c r="F88" s="19"/>
      <c r="G88" s="16"/>
      <c r="H88" s="19"/>
      <c r="I88" s="19"/>
      <c r="J88" s="66"/>
      <c r="K88" s="1"/>
      <c r="L88" s="1"/>
      <c r="M88" s="1"/>
      <c r="N88" s="1"/>
      <c r="O88" s="1"/>
      <c r="P88" s="1"/>
      <c r="Q88" s="1"/>
      <c r="R88" s="1"/>
      <c r="S88" s="1"/>
    </row>
    <row r="89" spans="1:19" s="2" customFormat="1">
      <c r="A89" s="17"/>
      <c r="B89" s="67" t="s">
        <v>94</v>
      </c>
      <c r="C89" s="68">
        <v>1</v>
      </c>
      <c r="D89" s="15" t="s">
        <v>14</v>
      </c>
      <c r="E89" s="69"/>
      <c r="F89" s="19"/>
      <c r="G89" s="16"/>
      <c r="H89" s="19"/>
      <c r="I89" s="19"/>
      <c r="J89" s="66"/>
      <c r="K89" s="1"/>
      <c r="L89" s="1"/>
      <c r="M89" s="1"/>
      <c r="N89" s="1"/>
      <c r="O89" s="1"/>
      <c r="P89" s="1"/>
      <c r="Q89" s="1"/>
      <c r="R89" s="1"/>
      <c r="S89" s="1"/>
    </row>
    <row r="90" spans="1:19" s="2" customFormat="1">
      <c r="A90" s="17"/>
      <c r="B90" s="67" t="s">
        <v>96</v>
      </c>
      <c r="C90" s="68">
        <v>1</v>
      </c>
      <c r="D90" s="15" t="s">
        <v>14</v>
      </c>
      <c r="E90" s="69"/>
      <c r="F90" s="19"/>
      <c r="G90" s="16"/>
      <c r="H90" s="19"/>
      <c r="I90" s="19"/>
      <c r="J90" s="66"/>
      <c r="K90" s="1"/>
      <c r="L90" s="1"/>
      <c r="M90" s="1"/>
      <c r="N90" s="1"/>
      <c r="O90" s="1"/>
      <c r="P90" s="1"/>
      <c r="Q90" s="1"/>
      <c r="R90" s="1"/>
      <c r="S90" s="1"/>
    </row>
    <row r="91" spans="1:19" s="2" customFormat="1">
      <c r="A91" s="17"/>
      <c r="B91" s="67" t="s">
        <v>135</v>
      </c>
      <c r="C91" s="68">
        <v>1</v>
      </c>
      <c r="D91" s="15" t="s">
        <v>14</v>
      </c>
      <c r="E91" s="69"/>
      <c r="F91" s="19"/>
      <c r="G91" s="16"/>
      <c r="H91" s="19"/>
      <c r="I91" s="19"/>
      <c r="J91" s="66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7"/>
      <c r="B92" s="45"/>
      <c r="C92" s="46"/>
      <c r="D92" s="47"/>
      <c r="E92" s="65"/>
      <c r="F92" s="48"/>
      <c r="G92" s="65"/>
      <c r="H92" s="48"/>
      <c r="I92" s="65"/>
      <c r="J92" s="66"/>
    </row>
    <row r="93" spans="1:19">
      <c r="A93" s="50"/>
      <c r="B93" s="32" t="s">
        <v>140</v>
      </c>
      <c r="C93" s="51"/>
      <c r="D93" s="52"/>
      <c r="E93" s="53"/>
      <c r="F93" s="54">
        <f>SUM(F71:F92)</f>
        <v>0</v>
      </c>
      <c r="G93" s="54"/>
      <c r="H93" s="54">
        <f>SUM(H71:H92)</f>
        <v>0</v>
      </c>
      <c r="I93" s="71">
        <f>SUM(I71:I92)</f>
        <v>0</v>
      </c>
      <c r="J93" s="72"/>
    </row>
    <row r="94" spans="1:19" s="2" customFormat="1">
      <c r="A94" s="55"/>
      <c r="B94" s="73"/>
      <c r="C94" s="74"/>
      <c r="D94" s="75"/>
      <c r="E94" s="76"/>
      <c r="F94" s="76"/>
      <c r="G94" s="76"/>
      <c r="H94" s="76"/>
      <c r="I94" s="77"/>
      <c r="J94" s="78"/>
      <c r="K94" s="1"/>
      <c r="L94" s="1"/>
      <c r="M94" s="1"/>
      <c r="N94" s="1"/>
      <c r="O94" s="1"/>
      <c r="P94" s="1"/>
      <c r="Q94" s="1"/>
      <c r="R94" s="1"/>
      <c r="S94" s="1"/>
    </row>
    <row r="95" spans="1:19" s="2" customFormat="1">
      <c r="A95" s="159">
        <v>4.4000000000000004</v>
      </c>
      <c r="B95" s="79" t="s">
        <v>25</v>
      </c>
      <c r="C95" s="46"/>
      <c r="D95" s="47"/>
      <c r="E95" s="48"/>
      <c r="F95" s="48"/>
      <c r="G95" s="49"/>
      <c r="H95" s="48"/>
      <c r="I95" s="65"/>
      <c r="J95" s="66"/>
      <c r="K95" s="1"/>
      <c r="L95" s="1"/>
      <c r="M95" s="1"/>
      <c r="N95" s="1"/>
      <c r="O95" s="1"/>
      <c r="P95" s="1"/>
      <c r="Q95" s="1"/>
      <c r="R95" s="1"/>
      <c r="S95" s="1"/>
    </row>
    <row r="96" spans="1:19" s="2" customFormat="1">
      <c r="A96" s="17"/>
      <c r="B96" s="79" t="s">
        <v>17</v>
      </c>
      <c r="C96" s="46"/>
      <c r="D96" s="47"/>
      <c r="E96" s="48"/>
      <c r="F96" s="48"/>
      <c r="G96" s="49"/>
      <c r="H96" s="48"/>
      <c r="I96" s="65"/>
      <c r="J96" s="66"/>
      <c r="K96" s="1"/>
      <c r="L96" s="1"/>
      <c r="M96" s="1"/>
      <c r="N96" s="1"/>
      <c r="O96" s="1"/>
      <c r="P96" s="1"/>
      <c r="Q96" s="1"/>
      <c r="R96" s="1"/>
      <c r="S96" s="1"/>
    </row>
    <row r="97" spans="1:19" s="2" customFormat="1">
      <c r="A97" s="17"/>
      <c r="B97" s="80" t="s">
        <v>110</v>
      </c>
      <c r="C97" s="46">
        <f>87+10+38</f>
        <v>135</v>
      </c>
      <c r="D97" s="15" t="s">
        <v>16</v>
      </c>
      <c r="E97" s="42"/>
      <c r="F97" s="19"/>
      <c r="G97" s="42"/>
      <c r="H97" s="19"/>
      <c r="I97" s="19"/>
      <c r="J97" s="66"/>
      <c r="K97" s="1"/>
      <c r="L97" s="1"/>
      <c r="M97" s="1"/>
      <c r="N97" s="1"/>
      <c r="O97" s="1"/>
      <c r="P97" s="1"/>
      <c r="Q97" s="1"/>
      <c r="R97" s="1"/>
      <c r="S97" s="1"/>
    </row>
    <row r="98" spans="1:19" s="2" customFormat="1">
      <c r="A98" s="17"/>
      <c r="B98" s="80" t="s">
        <v>61</v>
      </c>
      <c r="C98" s="46">
        <f>87+10+38</f>
        <v>135</v>
      </c>
      <c r="D98" s="15" t="s">
        <v>16</v>
      </c>
      <c r="E98" s="42"/>
      <c r="F98" s="19"/>
      <c r="G98" s="42"/>
      <c r="H98" s="19"/>
      <c r="I98" s="19"/>
      <c r="J98" s="66"/>
      <c r="K98" s="1"/>
      <c r="L98" s="1"/>
      <c r="M98" s="1"/>
      <c r="N98" s="1"/>
      <c r="O98" s="1"/>
      <c r="P98" s="1"/>
      <c r="Q98" s="1"/>
      <c r="R98" s="1"/>
      <c r="S98" s="1"/>
    </row>
    <row r="99" spans="1:19" s="2" customFormat="1">
      <c r="A99" s="17"/>
      <c r="B99" s="80" t="s">
        <v>62</v>
      </c>
      <c r="C99" s="46">
        <v>1</v>
      </c>
      <c r="D99" s="15" t="s">
        <v>15</v>
      </c>
      <c r="E99" s="69"/>
      <c r="F99" s="19"/>
      <c r="G99" s="16"/>
      <c r="H99" s="19"/>
      <c r="I99" s="19"/>
      <c r="J99" s="66"/>
      <c r="K99" s="1"/>
      <c r="L99" s="1"/>
      <c r="M99" s="1"/>
      <c r="N99" s="1"/>
      <c r="O99" s="1"/>
      <c r="P99" s="1"/>
      <c r="Q99" s="1"/>
      <c r="R99" s="1"/>
      <c r="S99" s="1"/>
    </row>
    <row r="100" spans="1:19" s="2" customFormat="1">
      <c r="A100" s="17"/>
      <c r="B100" s="79" t="s">
        <v>32</v>
      </c>
      <c r="C100" s="46"/>
      <c r="D100" s="15"/>
      <c r="E100" s="69"/>
      <c r="F100" s="42"/>
      <c r="G100" s="16"/>
      <c r="H100" s="42"/>
      <c r="I100" s="42"/>
      <c r="J100" s="66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2" customFormat="1">
      <c r="A101" s="17"/>
      <c r="B101" s="80" t="s">
        <v>63</v>
      </c>
      <c r="C101" s="46">
        <v>8</v>
      </c>
      <c r="D101" s="15" t="s">
        <v>16</v>
      </c>
      <c r="E101" s="69"/>
      <c r="F101" s="42"/>
      <c r="G101" s="16"/>
      <c r="H101" s="19"/>
      <c r="I101" s="19"/>
      <c r="J101" s="66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2" customFormat="1">
      <c r="A102" s="17"/>
      <c r="B102" s="80" t="s">
        <v>62</v>
      </c>
      <c r="C102" s="46">
        <v>1</v>
      </c>
      <c r="D102" s="15" t="s">
        <v>15</v>
      </c>
      <c r="E102" s="69"/>
      <c r="F102" s="42"/>
      <c r="G102" s="16"/>
      <c r="H102" s="19"/>
      <c r="I102" s="19"/>
      <c r="J102" s="66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2" customFormat="1">
      <c r="A103" s="17"/>
      <c r="B103" s="79" t="s">
        <v>19</v>
      </c>
      <c r="C103" s="46"/>
      <c r="D103" s="15"/>
      <c r="E103" s="69"/>
      <c r="F103" s="42"/>
      <c r="G103" s="16"/>
      <c r="H103" s="42"/>
      <c r="I103" s="42"/>
      <c r="J103" s="66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2" customFormat="1">
      <c r="A104" s="17"/>
      <c r="B104" s="80" t="s">
        <v>30</v>
      </c>
      <c r="C104" s="46">
        <f>720+552+360</f>
        <v>1632</v>
      </c>
      <c r="D104" s="15" t="s">
        <v>16</v>
      </c>
      <c r="E104" s="69"/>
      <c r="F104" s="42"/>
      <c r="G104" s="16"/>
      <c r="H104" s="19"/>
      <c r="I104" s="19"/>
      <c r="J104" s="66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2" customFormat="1">
      <c r="A105" s="17"/>
      <c r="B105" s="80" t="s">
        <v>31</v>
      </c>
      <c r="C105" s="46">
        <f>233+200+360</f>
        <v>793</v>
      </c>
      <c r="D105" s="15" t="s">
        <v>16</v>
      </c>
      <c r="E105" s="69"/>
      <c r="F105" s="42"/>
      <c r="G105" s="16"/>
      <c r="H105" s="19"/>
      <c r="I105" s="19"/>
      <c r="J105" s="66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2" customFormat="1">
      <c r="A106" s="17"/>
      <c r="B106" s="80" t="s">
        <v>18</v>
      </c>
      <c r="C106" s="46">
        <v>1</v>
      </c>
      <c r="D106" s="15" t="s">
        <v>15</v>
      </c>
      <c r="E106" s="69"/>
      <c r="F106" s="42"/>
      <c r="G106" s="16"/>
      <c r="H106" s="19"/>
      <c r="I106" s="19"/>
      <c r="J106" s="66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2" customFormat="1">
      <c r="A107" s="17"/>
      <c r="B107" s="45"/>
      <c r="C107" s="46"/>
      <c r="D107" s="47"/>
      <c r="E107" s="48"/>
      <c r="F107" s="48"/>
      <c r="G107" s="49"/>
      <c r="H107" s="48"/>
      <c r="I107" s="65"/>
      <c r="J107" s="66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2" customFormat="1">
      <c r="A108" s="81"/>
      <c r="B108" s="32" t="s">
        <v>141</v>
      </c>
      <c r="C108" s="51"/>
      <c r="D108" s="52"/>
      <c r="E108" s="53"/>
      <c r="F108" s="54">
        <f>SUM(F97:F107)</f>
        <v>0</v>
      </c>
      <c r="G108" s="54"/>
      <c r="H108" s="54">
        <f t="shared" ref="H108:I108" si="11">SUM(H97:H107)</f>
        <v>0</v>
      </c>
      <c r="I108" s="71">
        <f t="shared" si="11"/>
        <v>0</v>
      </c>
      <c r="J108" s="72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2" customFormat="1">
      <c r="A109" s="82"/>
      <c r="B109" s="73"/>
      <c r="C109" s="74"/>
      <c r="D109" s="75"/>
      <c r="E109" s="76"/>
      <c r="F109" s="76"/>
      <c r="G109" s="76"/>
      <c r="H109" s="76"/>
      <c r="I109" s="77"/>
      <c r="J109" s="78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2" customFormat="1">
      <c r="A110" s="159">
        <v>4.5</v>
      </c>
      <c r="B110" s="79" t="s">
        <v>26</v>
      </c>
      <c r="C110" s="46"/>
      <c r="D110" s="47"/>
      <c r="E110" s="48"/>
      <c r="F110" s="48"/>
      <c r="G110" s="49"/>
      <c r="H110" s="48"/>
      <c r="I110" s="65"/>
      <c r="J110" s="66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2" customFormat="1">
      <c r="A111" s="159"/>
      <c r="B111" s="83" t="s">
        <v>64</v>
      </c>
      <c r="C111" s="84"/>
      <c r="D111" s="85"/>
      <c r="E111" s="86"/>
      <c r="F111" s="86"/>
      <c r="G111" s="86"/>
      <c r="H111" s="86"/>
      <c r="I111" s="86"/>
      <c r="J111" s="66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2" customFormat="1">
      <c r="A112" s="159"/>
      <c r="B112" s="149" t="s">
        <v>65</v>
      </c>
      <c r="C112" s="84">
        <f>1350+750+420+360</f>
        <v>2880</v>
      </c>
      <c r="D112" s="85" t="s">
        <v>16</v>
      </c>
      <c r="E112" s="86"/>
      <c r="F112" s="42"/>
      <c r="G112" s="86"/>
      <c r="H112" s="19"/>
      <c r="I112" s="19"/>
      <c r="J112" s="66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>
      <c r="A113" s="159"/>
      <c r="B113" s="149" t="s">
        <v>66</v>
      </c>
      <c r="C113" s="84">
        <f>1050+900</f>
        <v>1950</v>
      </c>
      <c r="D113" s="85" t="s">
        <v>16</v>
      </c>
      <c r="E113" s="86"/>
      <c r="F113" s="42"/>
      <c r="G113" s="86"/>
      <c r="H113" s="19"/>
      <c r="I113" s="19"/>
      <c r="J113" s="66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>
      <c r="A114" s="159"/>
      <c r="B114" s="43" t="s">
        <v>67</v>
      </c>
      <c r="C114" s="84">
        <f>4*50</f>
        <v>200</v>
      </c>
      <c r="D114" s="85" t="s">
        <v>16</v>
      </c>
      <c r="E114" s="86"/>
      <c r="F114" s="42"/>
      <c r="G114" s="86"/>
      <c r="H114" s="19"/>
      <c r="I114" s="19"/>
      <c r="J114" s="66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>
      <c r="A115" s="159"/>
      <c r="B115" s="43" t="s">
        <v>68</v>
      </c>
      <c r="C115" s="84">
        <v>100</v>
      </c>
      <c r="D115" s="85" t="s">
        <v>16</v>
      </c>
      <c r="E115" s="86"/>
      <c r="F115" s="42"/>
      <c r="G115" s="86"/>
      <c r="H115" s="19"/>
      <c r="I115" s="19"/>
      <c r="J115" s="66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2" customFormat="1">
      <c r="A116" s="159"/>
      <c r="B116" s="43" t="s">
        <v>69</v>
      </c>
      <c r="C116" s="84">
        <f>5*50</f>
        <v>250</v>
      </c>
      <c r="D116" s="85" t="s">
        <v>16</v>
      </c>
      <c r="E116" s="86"/>
      <c r="F116" s="42"/>
      <c r="G116" s="86"/>
      <c r="H116" s="19"/>
      <c r="I116" s="19"/>
      <c r="J116" s="66"/>
      <c r="K116" s="1"/>
      <c r="L116" s="1"/>
      <c r="M116" s="1"/>
      <c r="N116" s="1"/>
      <c r="O116" s="1"/>
      <c r="P116" s="1"/>
      <c r="Q116" s="1"/>
      <c r="R116" s="1"/>
      <c r="S116" s="1"/>
    </row>
    <row r="117" spans="1:19" s="2" customFormat="1">
      <c r="A117" s="159"/>
      <c r="B117" s="43" t="s">
        <v>70</v>
      </c>
      <c r="C117" s="84">
        <f>5*55</f>
        <v>275</v>
      </c>
      <c r="D117" s="85" t="s">
        <v>16</v>
      </c>
      <c r="E117" s="86"/>
      <c r="F117" s="42"/>
      <c r="G117" s="86"/>
      <c r="H117" s="19"/>
      <c r="I117" s="19"/>
      <c r="J117" s="66"/>
      <c r="K117" s="1"/>
      <c r="L117" s="1"/>
      <c r="M117" s="1"/>
      <c r="N117" s="1"/>
      <c r="O117" s="1"/>
      <c r="P117" s="1"/>
      <c r="Q117" s="1"/>
      <c r="R117" s="1"/>
      <c r="S117" s="1"/>
    </row>
    <row r="118" spans="1:19" s="2" customFormat="1">
      <c r="A118" s="159"/>
      <c r="B118" s="43" t="s">
        <v>71</v>
      </c>
      <c r="C118" s="84">
        <f>16*55</f>
        <v>880</v>
      </c>
      <c r="D118" s="85" t="s">
        <v>16</v>
      </c>
      <c r="E118" s="86"/>
      <c r="F118" s="42"/>
      <c r="G118" s="86"/>
      <c r="H118" s="19"/>
      <c r="I118" s="19"/>
      <c r="J118" s="66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>
      <c r="A119" s="159"/>
      <c r="B119" s="43" t="s">
        <v>72</v>
      </c>
      <c r="C119" s="84">
        <f>55</f>
        <v>55</v>
      </c>
      <c r="D119" s="85" t="s">
        <v>16</v>
      </c>
      <c r="E119" s="86"/>
      <c r="F119" s="42"/>
      <c r="G119" s="86"/>
      <c r="H119" s="19"/>
      <c r="I119" s="19"/>
      <c r="J119" s="66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>
      <c r="A120" s="159"/>
      <c r="B120" s="43" t="s">
        <v>73</v>
      </c>
      <c r="C120" s="84">
        <f>12*15</f>
        <v>180</v>
      </c>
      <c r="D120" s="85" t="s">
        <v>16</v>
      </c>
      <c r="E120" s="86"/>
      <c r="F120" s="42"/>
      <c r="G120" s="86"/>
      <c r="H120" s="19"/>
      <c r="I120" s="19"/>
      <c r="J120" s="66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>
      <c r="A121" s="159"/>
      <c r="B121" s="43" t="s">
        <v>174</v>
      </c>
      <c r="C121" s="84">
        <f>4*55</f>
        <v>220</v>
      </c>
      <c r="D121" s="85" t="s">
        <v>16</v>
      </c>
      <c r="E121" s="86"/>
      <c r="F121" s="42"/>
      <c r="G121" s="86"/>
      <c r="H121" s="19"/>
      <c r="I121" s="19"/>
      <c r="J121" s="66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>
      <c r="A122" s="159"/>
      <c r="B122" s="83" t="s">
        <v>104</v>
      </c>
      <c r="C122" s="84"/>
      <c r="D122" s="85"/>
      <c r="E122" s="86"/>
      <c r="F122" s="86"/>
      <c r="G122" s="86"/>
      <c r="H122" s="86"/>
      <c r="I122" s="86"/>
      <c r="J122" s="66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7"/>
      <c r="B123" s="18" t="s">
        <v>100</v>
      </c>
      <c r="C123" s="14">
        <f>55*3*4</f>
        <v>660</v>
      </c>
      <c r="D123" s="15" t="s">
        <v>16</v>
      </c>
      <c r="E123" s="21"/>
      <c r="F123" s="19"/>
      <c r="G123" s="21"/>
      <c r="H123" s="19"/>
      <c r="I123" s="19"/>
      <c r="J123" s="13"/>
    </row>
    <row r="124" spans="1:19" s="2" customFormat="1">
      <c r="A124" s="159"/>
      <c r="B124" s="161"/>
      <c r="C124" s="46"/>
      <c r="D124" s="47"/>
      <c r="E124" s="48"/>
      <c r="F124" s="48"/>
      <c r="G124" s="49"/>
      <c r="H124" s="48"/>
      <c r="I124" s="65"/>
      <c r="J124" s="66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2" customFormat="1">
      <c r="A125" s="81"/>
      <c r="B125" s="32" t="s">
        <v>142</v>
      </c>
      <c r="C125" s="51"/>
      <c r="D125" s="52"/>
      <c r="E125" s="53"/>
      <c r="F125" s="54">
        <f>SUM(F112:F124)</f>
        <v>0</v>
      </c>
      <c r="G125" s="54"/>
      <c r="H125" s="54">
        <f>SUM(H112:H124)</f>
        <v>0</v>
      </c>
      <c r="I125" s="54">
        <f>SUM(I112:I124)</f>
        <v>0</v>
      </c>
      <c r="J125" s="36"/>
      <c r="K125" s="1"/>
      <c r="L125" s="1"/>
      <c r="M125" s="1"/>
      <c r="N125" s="1"/>
      <c r="O125" s="1"/>
      <c r="P125" s="1"/>
      <c r="Q125" s="1"/>
      <c r="R125" s="1"/>
      <c r="S125" s="1"/>
    </row>
    <row r="126" spans="1:19" s="2" customFormat="1">
      <c r="A126" s="87"/>
      <c r="B126" s="37"/>
      <c r="C126" s="88"/>
      <c r="D126" s="89"/>
      <c r="E126" s="90"/>
      <c r="F126" s="91"/>
      <c r="G126" s="91"/>
      <c r="H126" s="91"/>
      <c r="I126" s="91"/>
      <c r="J126" s="38"/>
      <c r="K126" s="1"/>
      <c r="L126" s="1"/>
      <c r="M126" s="1"/>
      <c r="N126" s="1"/>
      <c r="O126" s="1"/>
      <c r="P126" s="1"/>
      <c r="Q126" s="1"/>
      <c r="R126" s="1"/>
      <c r="S126" s="1"/>
    </row>
    <row r="127" spans="1:19" s="2" customFormat="1">
      <c r="A127" s="159">
        <v>4.5999999999999996</v>
      </c>
      <c r="B127" s="162" t="s">
        <v>74</v>
      </c>
      <c r="C127" s="92"/>
      <c r="D127" s="93"/>
      <c r="E127" s="65"/>
      <c r="F127" s="65"/>
      <c r="G127" s="94"/>
      <c r="H127" s="65"/>
      <c r="I127" s="65"/>
      <c r="J127" s="13"/>
      <c r="K127" s="1"/>
      <c r="L127" s="1"/>
      <c r="M127" s="1"/>
      <c r="N127" s="1"/>
      <c r="O127" s="1"/>
      <c r="P127" s="1"/>
      <c r="Q127" s="1"/>
      <c r="R127" s="1"/>
      <c r="S127" s="1"/>
    </row>
    <row r="128" spans="1:19" s="2" customFormat="1">
      <c r="A128" s="159"/>
      <c r="B128" s="43" t="s">
        <v>75</v>
      </c>
      <c r="C128" s="95">
        <v>2</v>
      </c>
      <c r="D128" s="63" t="s">
        <v>14</v>
      </c>
      <c r="E128" s="96"/>
      <c r="F128" s="42"/>
      <c r="G128" s="96"/>
      <c r="H128" s="19"/>
      <c r="I128" s="19"/>
      <c r="J128" s="13"/>
      <c r="K128" s="1"/>
      <c r="L128" s="1"/>
      <c r="M128" s="1"/>
      <c r="N128" s="1"/>
      <c r="O128" s="1"/>
      <c r="P128" s="1"/>
      <c r="Q128" s="1"/>
      <c r="R128" s="1"/>
      <c r="S128" s="1"/>
    </row>
    <row r="129" spans="1:19" s="2" customFormat="1">
      <c r="A129" s="159"/>
      <c r="B129" s="43" t="s">
        <v>21</v>
      </c>
      <c r="C129" s="95">
        <v>6</v>
      </c>
      <c r="D129" s="63" t="s">
        <v>14</v>
      </c>
      <c r="E129" s="69"/>
      <c r="F129" s="42"/>
      <c r="G129" s="16"/>
      <c r="H129" s="19"/>
      <c r="I129" s="19"/>
      <c r="J129" s="13"/>
      <c r="K129" s="1"/>
      <c r="L129" s="1"/>
      <c r="M129" s="1"/>
      <c r="N129" s="1"/>
      <c r="O129" s="1"/>
      <c r="P129" s="1"/>
      <c r="Q129" s="1"/>
      <c r="R129" s="1"/>
      <c r="S129" s="1"/>
    </row>
    <row r="130" spans="1:19" s="2" customFormat="1">
      <c r="A130" s="159"/>
      <c r="B130" s="43" t="s">
        <v>76</v>
      </c>
      <c r="C130" s="95">
        <v>50</v>
      </c>
      <c r="D130" s="63" t="s">
        <v>16</v>
      </c>
      <c r="E130" s="69"/>
      <c r="F130" s="42"/>
      <c r="G130" s="16"/>
      <c r="H130" s="19"/>
      <c r="I130" s="19"/>
      <c r="J130" s="13"/>
      <c r="K130" s="1"/>
      <c r="L130" s="1"/>
      <c r="M130" s="1"/>
      <c r="N130" s="1"/>
      <c r="O130" s="1"/>
      <c r="P130" s="1"/>
      <c r="Q130" s="1"/>
      <c r="R130" s="1"/>
      <c r="S130" s="1"/>
    </row>
    <row r="131" spans="1:19" s="2" customFormat="1">
      <c r="A131" s="159"/>
      <c r="B131" s="43" t="s">
        <v>77</v>
      </c>
      <c r="C131" s="95">
        <v>10</v>
      </c>
      <c r="D131" s="63" t="s">
        <v>16</v>
      </c>
      <c r="E131" s="69"/>
      <c r="F131" s="42"/>
      <c r="G131" s="16"/>
      <c r="H131" s="19"/>
      <c r="I131" s="19"/>
      <c r="J131" s="13"/>
      <c r="K131" s="1"/>
      <c r="L131" s="1"/>
      <c r="M131" s="1"/>
      <c r="N131" s="1"/>
      <c r="O131" s="1"/>
      <c r="P131" s="1"/>
      <c r="Q131" s="1"/>
      <c r="R131" s="1"/>
      <c r="S131" s="1"/>
    </row>
    <row r="132" spans="1:19" s="2" customFormat="1">
      <c r="A132" s="159"/>
      <c r="B132" s="43" t="s">
        <v>92</v>
      </c>
      <c r="C132" s="95">
        <v>15</v>
      </c>
      <c r="D132" s="63" t="s">
        <v>16</v>
      </c>
      <c r="E132" s="69"/>
      <c r="F132" s="42"/>
      <c r="G132" s="16"/>
      <c r="H132" s="19"/>
      <c r="I132" s="19"/>
      <c r="J132" s="13"/>
      <c r="K132" s="1"/>
      <c r="L132" s="1"/>
      <c r="M132" s="1"/>
      <c r="N132" s="1"/>
      <c r="O132" s="1"/>
      <c r="P132" s="1"/>
      <c r="Q132" s="1"/>
      <c r="R132" s="1"/>
      <c r="S132" s="1"/>
    </row>
    <row r="133" spans="1:19" s="2" customFormat="1">
      <c r="A133" s="159"/>
      <c r="B133" s="43" t="s">
        <v>20</v>
      </c>
      <c r="C133" s="95">
        <v>45</v>
      </c>
      <c r="D133" s="63" t="s">
        <v>16</v>
      </c>
      <c r="E133" s="69"/>
      <c r="F133" s="42"/>
      <c r="G133" s="16"/>
      <c r="H133" s="19"/>
      <c r="I133" s="19"/>
      <c r="J133" s="13"/>
      <c r="K133" s="1"/>
      <c r="L133" s="1"/>
      <c r="M133" s="1"/>
      <c r="N133" s="1"/>
      <c r="O133" s="1"/>
      <c r="P133" s="1"/>
      <c r="Q133" s="1"/>
      <c r="R133" s="1"/>
      <c r="S133" s="1"/>
    </row>
    <row r="134" spans="1:19" s="2" customFormat="1">
      <c r="A134" s="159"/>
      <c r="B134" s="43" t="s">
        <v>78</v>
      </c>
      <c r="C134" s="95">
        <v>2</v>
      </c>
      <c r="D134" s="63" t="s">
        <v>14</v>
      </c>
      <c r="E134" s="69"/>
      <c r="F134" s="42"/>
      <c r="G134" s="16"/>
      <c r="H134" s="19"/>
      <c r="I134" s="19"/>
      <c r="J134" s="13"/>
      <c r="K134" s="1"/>
      <c r="L134" s="1"/>
      <c r="M134" s="1"/>
      <c r="N134" s="1"/>
      <c r="O134" s="1"/>
      <c r="P134" s="1"/>
      <c r="Q134" s="1"/>
      <c r="R134" s="1"/>
      <c r="S134" s="1"/>
    </row>
    <row r="135" spans="1:19" s="2" customFormat="1">
      <c r="A135" s="159"/>
      <c r="B135" s="43" t="s">
        <v>18</v>
      </c>
      <c r="C135" s="95">
        <v>1</v>
      </c>
      <c r="D135" s="63" t="s">
        <v>15</v>
      </c>
      <c r="E135" s="69"/>
      <c r="F135" s="42"/>
      <c r="G135" s="16"/>
      <c r="H135" s="19"/>
      <c r="I135" s="19"/>
      <c r="J135" s="13"/>
      <c r="K135" s="1"/>
      <c r="L135" s="1"/>
      <c r="M135" s="1"/>
      <c r="N135" s="1"/>
      <c r="O135" s="1"/>
      <c r="P135" s="1"/>
      <c r="Q135" s="1"/>
      <c r="R135" s="1"/>
      <c r="S135" s="1"/>
    </row>
    <row r="136" spans="1:19" s="2" customFormat="1">
      <c r="A136" s="17"/>
      <c r="B136" s="97"/>
      <c r="C136" s="98"/>
      <c r="D136" s="99"/>
      <c r="E136" s="100"/>
      <c r="F136" s="48"/>
      <c r="G136" s="48"/>
      <c r="H136" s="48"/>
      <c r="I136" s="48"/>
      <c r="J136" s="13"/>
      <c r="K136" s="1"/>
      <c r="L136" s="1"/>
      <c r="M136" s="1"/>
      <c r="N136" s="1"/>
      <c r="O136" s="1"/>
      <c r="P136" s="1"/>
      <c r="Q136" s="1"/>
      <c r="R136" s="1"/>
      <c r="S136" s="1"/>
    </row>
    <row r="137" spans="1:19" s="2" customFormat="1">
      <c r="A137" s="81"/>
      <c r="B137" s="32" t="s">
        <v>143</v>
      </c>
      <c r="C137" s="51"/>
      <c r="D137" s="52"/>
      <c r="E137" s="53"/>
      <c r="F137" s="54">
        <f>SUM(F128:F136)</f>
        <v>0</v>
      </c>
      <c r="G137" s="54"/>
      <c r="H137" s="54">
        <f t="shared" ref="H137:I137" si="12">SUM(H128:H136)</f>
        <v>0</v>
      </c>
      <c r="I137" s="54">
        <f t="shared" si="12"/>
        <v>0</v>
      </c>
      <c r="J137" s="36"/>
      <c r="K137" s="1"/>
      <c r="L137" s="1"/>
      <c r="M137" s="1"/>
      <c r="N137" s="1"/>
      <c r="O137" s="1"/>
      <c r="P137" s="1"/>
      <c r="Q137" s="1"/>
      <c r="R137" s="1"/>
      <c r="S137" s="1"/>
    </row>
    <row r="138" spans="1:19" s="2" customFormat="1">
      <c r="A138" s="146"/>
      <c r="B138" s="101"/>
      <c r="C138" s="102"/>
      <c r="D138" s="103"/>
      <c r="E138" s="104"/>
      <c r="F138" s="105"/>
      <c r="G138" s="105"/>
      <c r="H138" s="105"/>
      <c r="I138" s="105"/>
      <c r="J138" s="106"/>
      <c r="K138" s="1"/>
      <c r="L138" s="1"/>
      <c r="M138" s="1"/>
      <c r="N138" s="1"/>
      <c r="O138" s="1"/>
      <c r="P138" s="1"/>
      <c r="Q138" s="1"/>
      <c r="R138" s="1"/>
      <c r="S138" s="1"/>
    </row>
    <row r="139" spans="1:19" s="2" customFormat="1">
      <c r="A139" s="159">
        <v>4.7</v>
      </c>
      <c r="B139" s="79" t="s">
        <v>13</v>
      </c>
      <c r="C139" s="46"/>
      <c r="D139" s="47"/>
      <c r="E139" s="48"/>
      <c r="F139" s="48"/>
      <c r="G139" s="49"/>
      <c r="H139" s="48"/>
      <c r="I139" s="48"/>
      <c r="J139" s="107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2" customFormat="1">
      <c r="A140" s="159"/>
      <c r="B140" s="80" t="s">
        <v>111</v>
      </c>
      <c r="C140" s="46">
        <v>188</v>
      </c>
      <c r="D140" s="63" t="s">
        <v>14</v>
      </c>
      <c r="E140" s="108"/>
      <c r="F140" s="42"/>
      <c r="G140" s="109"/>
      <c r="H140" s="19"/>
      <c r="I140" s="19"/>
      <c r="J140" s="107"/>
      <c r="K140" s="1"/>
      <c r="L140" s="1"/>
      <c r="M140" s="1"/>
      <c r="N140" s="1"/>
      <c r="O140" s="1"/>
      <c r="P140" s="1"/>
      <c r="Q140" s="1"/>
      <c r="R140" s="1"/>
      <c r="S140" s="1"/>
    </row>
    <row r="141" spans="1:19" s="2" customFormat="1">
      <c r="A141" s="159"/>
      <c r="B141" s="80" t="s">
        <v>112</v>
      </c>
      <c r="C141" s="46">
        <v>40</v>
      </c>
      <c r="D141" s="63" t="s">
        <v>14</v>
      </c>
      <c r="E141" s="108"/>
      <c r="F141" s="42"/>
      <c r="G141" s="109"/>
      <c r="H141" s="19"/>
      <c r="I141" s="19"/>
      <c r="J141" s="107"/>
      <c r="K141" s="1"/>
      <c r="L141" s="1"/>
      <c r="M141" s="1"/>
      <c r="N141" s="1"/>
      <c r="O141" s="1"/>
      <c r="P141" s="1"/>
      <c r="Q141" s="1"/>
      <c r="R141" s="1"/>
      <c r="S141" s="1"/>
    </row>
    <row r="142" spans="1:19" s="2" customFormat="1">
      <c r="A142" s="159"/>
      <c r="B142" s="80" t="s">
        <v>113</v>
      </c>
      <c r="C142" s="46">
        <v>10</v>
      </c>
      <c r="D142" s="110" t="s">
        <v>14</v>
      </c>
      <c r="E142" s="163"/>
      <c r="F142" s="42"/>
      <c r="G142" s="109"/>
      <c r="H142" s="19"/>
      <c r="I142" s="19"/>
      <c r="J142" s="107"/>
      <c r="K142" s="1"/>
      <c r="L142" s="1"/>
      <c r="M142" s="1"/>
      <c r="N142" s="1"/>
      <c r="O142" s="1"/>
      <c r="P142" s="1"/>
      <c r="Q142" s="1"/>
      <c r="R142" s="1"/>
      <c r="S142" s="1"/>
    </row>
    <row r="143" spans="1:19" s="2" customFormat="1">
      <c r="A143" s="159"/>
      <c r="B143" s="80" t="s">
        <v>114</v>
      </c>
      <c r="C143" s="46">
        <f>17+63</f>
        <v>80</v>
      </c>
      <c r="D143" s="63" t="s">
        <v>14</v>
      </c>
      <c r="E143" s="163"/>
      <c r="F143" s="42"/>
      <c r="G143" s="109"/>
      <c r="H143" s="19"/>
      <c r="I143" s="19"/>
      <c r="J143" s="107"/>
      <c r="K143" s="1"/>
      <c r="L143" s="1"/>
      <c r="M143" s="1"/>
      <c r="N143" s="1"/>
      <c r="O143" s="1"/>
      <c r="P143" s="1"/>
      <c r="Q143" s="1"/>
      <c r="R143" s="1"/>
      <c r="S143" s="1"/>
    </row>
    <row r="144" spans="1:19" s="2" customFormat="1">
      <c r="A144" s="159"/>
      <c r="B144" s="80" t="s">
        <v>178</v>
      </c>
      <c r="C144" s="46">
        <v>18</v>
      </c>
      <c r="D144" s="63" t="s">
        <v>14</v>
      </c>
      <c r="E144" s="163"/>
      <c r="F144" s="145"/>
      <c r="G144" s="109"/>
      <c r="H144" s="19"/>
      <c r="I144" s="19"/>
      <c r="J144" s="107"/>
      <c r="K144" s="1"/>
      <c r="L144" s="1"/>
      <c r="M144" s="1"/>
      <c r="N144" s="1"/>
      <c r="O144" s="1"/>
      <c r="P144" s="1"/>
      <c r="Q144" s="1"/>
      <c r="R144" s="1"/>
      <c r="S144" s="1"/>
    </row>
    <row r="145" spans="1:19" s="2" customFormat="1">
      <c r="A145" s="159"/>
      <c r="B145" s="80" t="s">
        <v>79</v>
      </c>
      <c r="C145" s="46">
        <v>7</v>
      </c>
      <c r="D145" s="63" t="s">
        <v>14</v>
      </c>
      <c r="E145" s="69"/>
      <c r="F145" s="42"/>
      <c r="G145" s="16"/>
      <c r="H145" s="19"/>
      <c r="I145" s="19"/>
      <c r="J145" s="107"/>
      <c r="K145" s="1"/>
      <c r="L145" s="1"/>
      <c r="M145" s="1"/>
      <c r="N145" s="1"/>
      <c r="O145" s="1"/>
      <c r="P145" s="1"/>
      <c r="Q145" s="1"/>
      <c r="R145" s="1"/>
      <c r="S145" s="1"/>
    </row>
    <row r="146" spans="1:19" s="2" customFormat="1">
      <c r="A146" s="159"/>
      <c r="B146" s="80" t="s">
        <v>80</v>
      </c>
      <c r="C146" s="46">
        <v>3</v>
      </c>
      <c r="D146" s="63" t="s">
        <v>14</v>
      </c>
      <c r="E146" s="69"/>
      <c r="F146" s="42"/>
      <c r="G146" s="16"/>
      <c r="H146" s="19"/>
      <c r="I146" s="19"/>
      <c r="J146" s="107"/>
      <c r="K146" s="1"/>
      <c r="L146" s="1"/>
      <c r="M146" s="1"/>
      <c r="N146" s="1"/>
      <c r="O146" s="1"/>
      <c r="P146" s="1"/>
      <c r="Q146" s="1"/>
      <c r="R146" s="1"/>
      <c r="S146" s="1"/>
    </row>
    <row r="147" spans="1:19" s="2" customFormat="1">
      <c r="A147" s="26"/>
      <c r="B147" s="111"/>
      <c r="C147" s="112"/>
      <c r="D147" s="110"/>
      <c r="E147" s="112"/>
      <c r="F147" s="113"/>
      <c r="G147" s="113"/>
      <c r="H147" s="113"/>
      <c r="I147" s="113"/>
      <c r="J147" s="114"/>
      <c r="K147" s="1"/>
      <c r="L147" s="1"/>
      <c r="M147" s="1"/>
      <c r="N147" s="1"/>
      <c r="O147" s="1"/>
      <c r="P147" s="1"/>
      <c r="Q147" s="1"/>
      <c r="R147" s="1"/>
      <c r="S147" s="1"/>
    </row>
    <row r="148" spans="1:19" s="2" customFormat="1">
      <c r="A148" s="81"/>
      <c r="B148" s="32" t="s">
        <v>144</v>
      </c>
      <c r="C148" s="51"/>
      <c r="D148" s="52"/>
      <c r="E148" s="53"/>
      <c r="F148" s="54">
        <f>SUM(F140:F147)</f>
        <v>0</v>
      </c>
      <c r="G148" s="54"/>
      <c r="H148" s="54">
        <f>SUM(H140:H147)</f>
        <v>0</v>
      </c>
      <c r="I148" s="54">
        <f>SUM(I140:I147)</f>
        <v>0</v>
      </c>
      <c r="J148" s="115"/>
      <c r="K148" s="1"/>
      <c r="L148" s="1"/>
      <c r="M148" s="1"/>
      <c r="N148" s="1"/>
      <c r="O148" s="1"/>
      <c r="P148" s="1"/>
      <c r="Q148" s="1"/>
      <c r="R148" s="1"/>
      <c r="S148" s="1"/>
    </row>
    <row r="149" spans="1:19" s="2" customFormat="1">
      <c r="A149" s="55"/>
      <c r="B149" s="73"/>
      <c r="C149" s="74"/>
      <c r="D149" s="75"/>
      <c r="E149" s="76"/>
      <c r="F149" s="76"/>
      <c r="G149" s="76"/>
      <c r="H149" s="76"/>
      <c r="I149" s="76"/>
      <c r="J149" s="116"/>
      <c r="K149" s="1"/>
      <c r="L149" s="1"/>
      <c r="M149" s="1"/>
      <c r="N149" s="1"/>
      <c r="O149" s="1"/>
      <c r="P149" s="1"/>
      <c r="Q149" s="1"/>
      <c r="R149" s="1"/>
      <c r="S149" s="1"/>
    </row>
    <row r="150" spans="1:19" s="2" customFormat="1">
      <c r="A150" s="159">
        <v>4.8</v>
      </c>
      <c r="B150" s="39" t="s">
        <v>81</v>
      </c>
      <c r="C150" s="92"/>
      <c r="D150" s="93"/>
      <c r="E150" s="65"/>
      <c r="F150" s="65"/>
      <c r="G150" s="94"/>
      <c r="H150" s="65"/>
      <c r="I150" s="65"/>
      <c r="J150" s="107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2" customFormat="1">
      <c r="A151" s="159"/>
      <c r="B151" s="83" t="s">
        <v>28</v>
      </c>
      <c r="C151" s="84"/>
      <c r="D151" s="85"/>
      <c r="E151" s="117"/>
      <c r="F151" s="118"/>
      <c r="G151" s="119"/>
      <c r="H151" s="84"/>
      <c r="I151" s="84"/>
      <c r="J151" s="116"/>
      <c r="K151" s="1"/>
      <c r="L151" s="1"/>
      <c r="M151" s="1"/>
      <c r="N151" s="1"/>
      <c r="O151" s="1"/>
      <c r="P151" s="1"/>
      <c r="Q151" s="1"/>
      <c r="R151" s="1"/>
      <c r="S151" s="1"/>
    </row>
    <row r="152" spans="1:19" s="2" customFormat="1">
      <c r="A152" s="159"/>
      <c r="B152" s="43" t="s">
        <v>82</v>
      </c>
      <c r="C152" s="95">
        <f>1+1</f>
        <v>2</v>
      </c>
      <c r="D152" s="63" t="s">
        <v>14</v>
      </c>
      <c r="E152" s="95"/>
      <c r="F152" s="42"/>
      <c r="G152" s="95"/>
      <c r="H152" s="19"/>
      <c r="I152" s="19"/>
      <c r="J152" s="116"/>
      <c r="K152" s="1"/>
      <c r="L152" s="1"/>
      <c r="M152" s="1"/>
      <c r="N152" s="1"/>
      <c r="O152" s="1"/>
      <c r="P152" s="1"/>
      <c r="Q152" s="1"/>
      <c r="R152" s="1"/>
      <c r="S152" s="1"/>
    </row>
    <row r="153" spans="1:19" s="2" customFormat="1">
      <c r="A153" s="159"/>
      <c r="B153" s="43" t="s">
        <v>97</v>
      </c>
      <c r="C153" s="95">
        <v>3</v>
      </c>
      <c r="D153" s="63" t="s">
        <v>14</v>
      </c>
      <c r="E153" s="95"/>
      <c r="F153" s="42"/>
      <c r="G153" s="95"/>
      <c r="H153" s="19"/>
      <c r="I153" s="19"/>
      <c r="J153" s="116"/>
      <c r="K153" s="1"/>
      <c r="L153" s="1"/>
      <c r="M153" s="1"/>
      <c r="N153" s="1"/>
      <c r="O153" s="1"/>
      <c r="P153" s="1"/>
      <c r="Q153" s="1"/>
      <c r="R153" s="1"/>
      <c r="S153" s="1"/>
    </row>
    <row r="154" spans="1:19" s="2" customFormat="1">
      <c r="A154" s="159"/>
      <c r="B154" s="151" t="s">
        <v>98</v>
      </c>
      <c r="C154" s="84">
        <f>24+13</f>
        <v>37</v>
      </c>
      <c r="D154" s="85" t="s">
        <v>14</v>
      </c>
      <c r="E154" s="84"/>
      <c r="F154" s="42"/>
      <c r="G154" s="84"/>
      <c r="H154" s="128"/>
      <c r="I154" s="128"/>
      <c r="J154" s="144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2" customFormat="1">
      <c r="A155" s="159"/>
      <c r="B155" s="39" t="s">
        <v>83</v>
      </c>
      <c r="C155" s="95"/>
      <c r="D155" s="63"/>
      <c r="E155" s="95"/>
      <c r="F155" s="95"/>
      <c r="G155" s="95"/>
      <c r="H155" s="95"/>
      <c r="I155" s="95"/>
      <c r="J155" s="116"/>
      <c r="K155" s="1"/>
      <c r="L155" s="1"/>
      <c r="M155" s="1"/>
      <c r="N155" s="1"/>
      <c r="O155" s="1"/>
      <c r="P155" s="1"/>
      <c r="Q155" s="1"/>
      <c r="R155" s="1"/>
      <c r="S155" s="1"/>
    </row>
    <row r="156" spans="1:19" s="2" customFormat="1">
      <c r="A156" s="159"/>
      <c r="B156" s="152" t="s">
        <v>84</v>
      </c>
      <c r="C156" s="95">
        <v>7</v>
      </c>
      <c r="D156" s="63" t="s">
        <v>14</v>
      </c>
      <c r="E156" s="108"/>
      <c r="F156" s="145"/>
      <c r="G156" s="109"/>
      <c r="H156" s="19"/>
      <c r="I156" s="19"/>
      <c r="J156" s="116"/>
      <c r="K156" s="1"/>
      <c r="L156" s="1"/>
      <c r="M156" s="1"/>
      <c r="N156" s="1"/>
      <c r="O156" s="1"/>
      <c r="P156" s="1"/>
      <c r="Q156" s="1"/>
      <c r="R156" s="1"/>
      <c r="S156" s="1"/>
    </row>
    <row r="157" spans="1:19" s="2" customFormat="1">
      <c r="A157" s="159"/>
      <c r="B157" s="152" t="s">
        <v>99</v>
      </c>
      <c r="C157" s="95">
        <v>3</v>
      </c>
      <c r="D157" s="63" t="s">
        <v>14</v>
      </c>
      <c r="E157" s="108"/>
      <c r="F157" s="145"/>
      <c r="G157" s="109"/>
      <c r="H157" s="19"/>
      <c r="I157" s="19"/>
      <c r="J157" s="116"/>
      <c r="K157" s="1"/>
      <c r="L157" s="1"/>
      <c r="M157" s="1"/>
      <c r="N157" s="1"/>
      <c r="O157" s="1"/>
      <c r="P157" s="1"/>
      <c r="Q157" s="1"/>
      <c r="R157" s="1"/>
      <c r="S157" s="1"/>
    </row>
    <row r="158" spans="1:19" s="2" customFormat="1">
      <c r="A158" s="159"/>
      <c r="B158" s="153" t="s">
        <v>85</v>
      </c>
      <c r="C158" s="95">
        <f>36+35</f>
        <v>71</v>
      </c>
      <c r="D158" s="63" t="s">
        <v>14</v>
      </c>
      <c r="E158" s="95"/>
      <c r="F158" s="145"/>
      <c r="G158" s="95"/>
      <c r="H158" s="19"/>
      <c r="I158" s="19"/>
      <c r="J158" s="116"/>
      <c r="K158" s="1"/>
      <c r="L158" s="1"/>
      <c r="M158" s="1"/>
      <c r="N158" s="1"/>
      <c r="O158" s="1"/>
      <c r="P158" s="1"/>
      <c r="Q158" s="1"/>
      <c r="R158" s="1"/>
      <c r="S158" s="1"/>
    </row>
    <row r="159" spans="1:19" s="2" customFormat="1" ht="21.75" customHeight="1">
      <c r="A159" s="159"/>
      <c r="B159" s="62" t="s">
        <v>86</v>
      </c>
      <c r="C159" s="92">
        <f>4</f>
        <v>4</v>
      </c>
      <c r="D159" s="93" t="s">
        <v>14</v>
      </c>
      <c r="E159" s="154"/>
      <c r="F159" s="145"/>
      <c r="G159" s="95"/>
      <c r="H159" s="19"/>
      <c r="I159" s="19"/>
      <c r="J159" s="116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2" customFormat="1">
      <c r="A160" s="159"/>
      <c r="B160" s="43"/>
      <c r="C160" s="95"/>
      <c r="D160" s="41"/>
      <c r="E160" s="95"/>
      <c r="F160" s="96"/>
      <c r="G160" s="96"/>
      <c r="H160" s="42"/>
      <c r="I160" s="48"/>
      <c r="J160" s="60"/>
      <c r="K160" s="1"/>
      <c r="L160" s="1"/>
      <c r="M160" s="1"/>
      <c r="N160" s="1"/>
      <c r="O160" s="1"/>
      <c r="P160" s="1"/>
      <c r="Q160" s="1"/>
      <c r="R160" s="1"/>
      <c r="S160" s="1"/>
    </row>
    <row r="161" spans="1:19" s="2" customFormat="1">
      <c r="A161" s="81"/>
      <c r="B161" s="32" t="s">
        <v>145</v>
      </c>
      <c r="C161" s="51"/>
      <c r="D161" s="52"/>
      <c r="E161" s="53"/>
      <c r="F161" s="54">
        <f>SUM(F152:F160)</f>
        <v>0</v>
      </c>
      <c r="G161" s="54"/>
      <c r="H161" s="54">
        <f t="shared" ref="H161:I161" si="13">SUM(H152:H160)</f>
        <v>0</v>
      </c>
      <c r="I161" s="54">
        <f t="shared" si="13"/>
        <v>0</v>
      </c>
      <c r="J161" s="115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2" customFormat="1">
      <c r="A162" s="55"/>
      <c r="B162" s="73"/>
      <c r="C162" s="74"/>
      <c r="D162" s="75"/>
      <c r="E162" s="76"/>
      <c r="F162" s="76"/>
      <c r="G162" s="76"/>
      <c r="H162" s="76"/>
      <c r="I162" s="76"/>
      <c r="J162" s="116"/>
      <c r="K162" s="1"/>
      <c r="L162" s="1"/>
      <c r="M162" s="1"/>
      <c r="N162" s="1"/>
      <c r="O162" s="1"/>
      <c r="P162" s="1"/>
      <c r="Q162" s="1"/>
      <c r="R162" s="1"/>
      <c r="S162" s="1"/>
    </row>
    <row r="163" spans="1:19" s="2" customFormat="1">
      <c r="A163" s="159">
        <v>4.9000000000000004</v>
      </c>
      <c r="B163" s="39" t="s">
        <v>87</v>
      </c>
      <c r="C163" s="46"/>
      <c r="D163" s="120"/>
      <c r="E163" s="48"/>
      <c r="F163" s="48"/>
      <c r="G163" s="49"/>
      <c r="H163" s="48"/>
      <c r="I163" s="48"/>
      <c r="J163" s="107"/>
      <c r="K163" s="1"/>
      <c r="L163" s="1"/>
      <c r="M163" s="1"/>
      <c r="N163" s="1"/>
      <c r="O163" s="1"/>
      <c r="P163" s="1"/>
      <c r="Q163" s="1"/>
      <c r="R163" s="1"/>
      <c r="S163" s="1"/>
    </row>
    <row r="164" spans="1:19" s="2" customFormat="1">
      <c r="A164" s="159"/>
      <c r="B164" s="43" t="s">
        <v>88</v>
      </c>
      <c r="C164" s="95">
        <v>2</v>
      </c>
      <c r="D164" s="44" t="s">
        <v>14</v>
      </c>
      <c r="E164" s="121"/>
      <c r="F164" s="42"/>
      <c r="G164" s="95"/>
      <c r="H164" s="19"/>
      <c r="I164" s="19"/>
      <c r="J164" s="107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>
      <c r="A165" s="159"/>
      <c r="B165" s="43" t="s">
        <v>89</v>
      </c>
      <c r="C165" s="95">
        <v>80</v>
      </c>
      <c r="D165" s="44" t="s">
        <v>16</v>
      </c>
      <c r="E165" s="108"/>
      <c r="F165" s="42"/>
      <c r="G165" s="109"/>
      <c r="H165" s="19"/>
      <c r="I165" s="19"/>
      <c r="J165" s="107"/>
      <c r="K165" s="1"/>
      <c r="L165" s="1"/>
      <c r="M165" s="1"/>
      <c r="N165" s="1"/>
      <c r="O165" s="1"/>
      <c r="P165" s="1"/>
      <c r="Q165" s="1"/>
      <c r="R165" s="1"/>
      <c r="S165" s="1"/>
    </row>
    <row r="166" spans="1:19" s="2" customFormat="1">
      <c r="A166" s="159"/>
      <c r="B166" s="43" t="s">
        <v>24</v>
      </c>
      <c r="C166" s="95">
        <v>1</v>
      </c>
      <c r="D166" s="44" t="s">
        <v>15</v>
      </c>
      <c r="E166" s="108"/>
      <c r="F166" s="42"/>
      <c r="G166" s="109"/>
      <c r="H166" s="19"/>
      <c r="I166" s="19"/>
      <c r="J166" s="107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122"/>
      <c r="B167" s="123"/>
      <c r="C167" s="124"/>
      <c r="D167" s="125"/>
      <c r="E167" s="126"/>
      <c r="F167" s="126"/>
      <c r="G167" s="126"/>
      <c r="H167" s="126"/>
      <c r="I167" s="126"/>
      <c r="J167" s="114"/>
    </row>
    <row r="168" spans="1:19">
      <c r="A168" s="50"/>
      <c r="B168" s="32" t="s">
        <v>146</v>
      </c>
      <c r="C168" s="51"/>
      <c r="D168" s="52"/>
      <c r="E168" s="53"/>
      <c r="F168" s="54">
        <f>SUM(F164:F167)</f>
        <v>0</v>
      </c>
      <c r="G168" s="54"/>
      <c r="H168" s="54">
        <f t="shared" ref="H168:I168" si="14">SUM(H164:H167)</f>
        <v>0</v>
      </c>
      <c r="I168" s="54">
        <f t="shared" si="14"/>
        <v>0</v>
      </c>
      <c r="J168" s="115"/>
    </row>
    <row r="169" spans="1:19">
      <c r="A169" s="127"/>
      <c r="B169" s="73"/>
      <c r="C169" s="74"/>
      <c r="D169" s="75"/>
      <c r="E169" s="76"/>
      <c r="F169" s="76"/>
      <c r="G169" s="76"/>
      <c r="H169" s="76"/>
      <c r="I169" s="76"/>
      <c r="J169" s="116"/>
    </row>
    <row r="170" spans="1:19">
      <c r="A170" s="17">
        <v>4.0999999999999996</v>
      </c>
      <c r="B170" s="39" t="s">
        <v>90</v>
      </c>
      <c r="C170" s="46"/>
      <c r="D170" s="120"/>
      <c r="E170" s="48"/>
      <c r="F170" s="48"/>
      <c r="G170" s="49"/>
      <c r="H170" s="48"/>
      <c r="I170" s="48"/>
      <c r="J170" s="60"/>
    </row>
    <row r="171" spans="1:19">
      <c r="A171" s="159"/>
      <c r="B171" s="43" t="s">
        <v>136</v>
      </c>
      <c r="C171" s="46">
        <v>3</v>
      </c>
      <c r="D171" s="120" t="s">
        <v>14</v>
      </c>
      <c r="E171" s="48"/>
      <c r="F171" s="42"/>
      <c r="G171" s="49"/>
      <c r="H171" s="19"/>
      <c r="I171" s="19"/>
      <c r="J171" s="60"/>
    </row>
    <row r="172" spans="1:19">
      <c r="A172" s="159"/>
      <c r="B172" s="43"/>
      <c r="C172" s="46"/>
      <c r="D172" s="120"/>
      <c r="E172" s="48"/>
      <c r="F172" s="42"/>
      <c r="G172" s="49"/>
      <c r="H172" s="19"/>
      <c r="I172" s="19"/>
      <c r="J172" s="60"/>
    </row>
    <row r="173" spans="1:19">
      <c r="A173" s="50"/>
      <c r="B173" s="32" t="s">
        <v>147</v>
      </c>
      <c r="C173" s="51"/>
      <c r="D173" s="52"/>
      <c r="E173" s="53"/>
      <c r="F173" s="54">
        <f>SUM(F171:F172)</f>
        <v>0</v>
      </c>
      <c r="G173" s="54"/>
      <c r="H173" s="54">
        <f t="shared" ref="H173:I173" si="15">SUM(H171:H172)</f>
        <v>0</v>
      </c>
      <c r="I173" s="54">
        <f t="shared" si="15"/>
        <v>0</v>
      </c>
      <c r="J173" s="36"/>
    </row>
    <row r="174" spans="1:19" s="2" customFormat="1" ht="19.5" thickBot="1">
      <c r="A174" s="127"/>
      <c r="B174" s="164" t="s">
        <v>105</v>
      </c>
      <c r="C174" s="129"/>
      <c r="D174" s="130"/>
      <c r="E174" s="131"/>
      <c r="F174" s="132">
        <f>F173+F168+F148+F137+F125+F108+F93+F67+F41+F161</f>
        <v>0</v>
      </c>
      <c r="G174" s="131"/>
      <c r="H174" s="132">
        <f>H173+H168+H148+H137+H125+H108+H93+H67+H41+H161</f>
        <v>0</v>
      </c>
      <c r="I174" s="132">
        <f>I173+I168+I148+I137+I125+I108+I93+I67+I41+I161</f>
        <v>0</v>
      </c>
      <c r="J174" s="133"/>
      <c r="K174" s="1"/>
    </row>
    <row r="175" spans="1:19" ht="19.5" thickTop="1">
      <c r="A175" s="134"/>
      <c r="B175" s="135"/>
      <c r="C175" s="136"/>
      <c r="D175" s="137"/>
      <c r="E175" s="138"/>
      <c r="F175" s="138"/>
      <c r="G175" s="138"/>
      <c r="H175" s="138"/>
      <c r="I175" s="138"/>
    </row>
  </sheetData>
  <mergeCells count="13">
    <mergeCell ref="I6:I7"/>
    <mergeCell ref="J6:J7"/>
    <mergeCell ref="A1:J1"/>
    <mergeCell ref="A2:J2"/>
    <mergeCell ref="A3:J3"/>
    <mergeCell ref="A5:J5"/>
    <mergeCell ref="A6:A7"/>
    <mergeCell ref="B6:B7"/>
    <mergeCell ref="C6:C7"/>
    <mergeCell ref="D6:D7"/>
    <mergeCell ref="E6:F6"/>
    <mergeCell ref="G6:H6"/>
    <mergeCell ref="A4:J4"/>
  </mergeCells>
  <printOptions horizontalCentered="1"/>
  <pageMargins left="0.23622047244094499" right="0.23622047244094499" top="0.74803149606299202" bottom="0.74803149606299202" header="0.31496062992126" footer="0.31496062992126"/>
  <pageSetup paperSize="9" scale="91" fitToHeight="0" orientation="landscape" useFirstPageNumber="1" horizontalDpi="4294967293" verticalDpi="4294967293" r:id="rId1"/>
  <headerFooter alignWithMargins="0">
    <oddHeader>&amp;Rแบบ ปร.4  / ระบบไฟฟ้าและปรับอากาศ</oddHeader>
    <oddFooter>หน้าที่ &amp;P จาก &amp;N</oddFooter>
  </headerFooter>
  <rowBreaks count="12" manualBreakCount="12">
    <brk id="22" max="9" man="1"/>
    <brk id="41" max="16383" man="1"/>
    <brk id="67" max="16383" man="1"/>
    <brk id="83" max="9" man="1"/>
    <brk id="93" max="16383" man="1"/>
    <brk id="108" max="16383" man="1"/>
    <brk id="125" max="16383" man="1"/>
    <brk id="137" max="16383" man="1"/>
    <brk id="148" max="16383" man="1"/>
    <brk id="161" max="16383" man="1"/>
    <brk id="168" max="16383" man="1"/>
    <brk id="17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view="pageBreakPreview" zoomScale="40" zoomScaleNormal="90" zoomScaleSheetLayoutView="40" zoomScalePageLayoutView="90" workbookViewId="0">
      <selection activeCell="L10" sqref="L10"/>
    </sheetView>
  </sheetViews>
  <sheetFormatPr defaultRowHeight="18.75"/>
  <cols>
    <col min="1" max="1" width="6.7109375" style="2" bestFit="1" customWidth="1"/>
    <col min="2" max="2" width="56.85546875" style="1" bestFit="1" customWidth="1"/>
    <col min="3" max="3" width="10.7109375" style="139" customWidth="1"/>
    <col min="4" max="4" width="10.7109375" style="140" customWidth="1"/>
    <col min="5" max="5" width="12.42578125" style="141" bestFit="1" customWidth="1"/>
    <col min="6" max="6" width="14.5703125" style="141" bestFit="1" customWidth="1"/>
    <col min="7" max="7" width="11.85546875" style="141" bestFit="1" customWidth="1"/>
    <col min="8" max="8" width="14.5703125" style="141" bestFit="1" customWidth="1"/>
    <col min="9" max="9" width="15.7109375" style="141" bestFit="1" customWidth="1"/>
    <col min="10" max="10" width="13.5703125" style="1" bestFit="1" customWidth="1"/>
    <col min="11" max="16384" width="9.140625" style="1"/>
  </cols>
  <sheetData>
    <row r="1" spans="1:19">
      <c r="A1" s="207" t="s">
        <v>158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9">
      <c r="A2" s="207" t="s">
        <v>107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9">
      <c r="A3" s="207" t="s">
        <v>108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9">
      <c r="A4" s="207" t="s">
        <v>109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9">
      <c r="A5" s="208"/>
      <c r="B5" s="208"/>
      <c r="C5" s="208"/>
      <c r="D5" s="208"/>
      <c r="E5" s="208"/>
      <c r="F5" s="208"/>
      <c r="G5" s="208"/>
      <c r="H5" s="208"/>
      <c r="I5" s="208"/>
      <c r="J5" s="208"/>
    </row>
    <row r="6" spans="1:19" s="2" customFormat="1">
      <c r="A6" s="205" t="s">
        <v>5</v>
      </c>
      <c r="B6" s="205" t="s">
        <v>2</v>
      </c>
      <c r="C6" s="209" t="s">
        <v>6</v>
      </c>
      <c r="D6" s="211" t="s">
        <v>0</v>
      </c>
      <c r="E6" s="213" t="s">
        <v>7</v>
      </c>
      <c r="F6" s="214"/>
      <c r="G6" s="213" t="s">
        <v>8</v>
      </c>
      <c r="H6" s="214"/>
      <c r="I6" s="203" t="s">
        <v>9</v>
      </c>
      <c r="J6" s="205" t="s">
        <v>4</v>
      </c>
      <c r="K6" s="1"/>
      <c r="L6" s="1"/>
      <c r="M6" s="1"/>
      <c r="N6" s="1"/>
      <c r="O6" s="1"/>
      <c r="P6" s="1"/>
      <c r="Q6" s="1"/>
      <c r="R6" s="1"/>
      <c r="S6" s="1"/>
    </row>
    <row r="7" spans="1:19" s="2" customFormat="1" ht="19.5" thickBot="1">
      <c r="A7" s="206"/>
      <c r="B7" s="206"/>
      <c r="C7" s="210"/>
      <c r="D7" s="212"/>
      <c r="E7" s="3" t="s">
        <v>10</v>
      </c>
      <c r="F7" s="3" t="s">
        <v>3</v>
      </c>
      <c r="G7" s="3" t="s">
        <v>10</v>
      </c>
      <c r="H7" s="3" t="s">
        <v>3</v>
      </c>
      <c r="I7" s="204"/>
      <c r="J7" s="206"/>
      <c r="K7" s="1"/>
      <c r="L7" s="1"/>
      <c r="M7" s="1"/>
      <c r="N7" s="1"/>
      <c r="O7" s="1"/>
      <c r="P7" s="1"/>
      <c r="Q7" s="1"/>
      <c r="R7" s="1"/>
      <c r="S7" s="1"/>
    </row>
    <row r="8" spans="1:19" ht="19.5" thickTop="1">
      <c r="A8" s="17"/>
      <c r="B8" s="191" t="s">
        <v>148</v>
      </c>
      <c r="C8" s="10"/>
      <c r="D8" s="11"/>
      <c r="E8" s="12"/>
      <c r="F8" s="12"/>
      <c r="G8" s="12"/>
      <c r="H8" s="12"/>
      <c r="I8" s="12"/>
      <c r="J8" s="166"/>
    </row>
    <row r="9" spans="1:19">
      <c r="A9" s="200">
        <v>1</v>
      </c>
      <c r="B9" s="39" t="s">
        <v>12</v>
      </c>
      <c r="C9" s="40"/>
      <c r="D9" s="41"/>
      <c r="E9" s="42"/>
      <c r="F9" s="42"/>
      <c r="G9" s="42"/>
      <c r="H9" s="42"/>
      <c r="I9" s="42"/>
      <c r="J9" s="13"/>
    </row>
    <row r="10" spans="1:19" ht="66.75" customHeight="1">
      <c r="A10" s="158"/>
      <c r="B10" s="148" t="s">
        <v>106</v>
      </c>
      <c r="C10" s="40">
        <v>1</v>
      </c>
      <c r="D10" s="41" t="s">
        <v>14</v>
      </c>
      <c r="E10" s="192"/>
      <c r="F10" s="192"/>
      <c r="G10" s="192"/>
      <c r="H10" s="192"/>
      <c r="I10" s="192"/>
      <c r="J10" s="173" t="s">
        <v>103</v>
      </c>
    </row>
    <row r="11" spans="1:19">
      <c r="A11" s="200">
        <v>2</v>
      </c>
      <c r="B11" s="39" t="s">
        <v>149</v>
      </c>
      <c r="C11" s="150"/>
      <c r="D11" s="201"/>
      <c r="E11" s="156"/>
      <c r="F11" s="156"/>
      <c r="G11" s="157"/>
      <c r="H11" s="156"/>
      <c r="I11" s="156"/>
      <c r="J11" s="147"/>
    </row>
    <row r="12" spans="1:19" ht="37.5">
      <c r="A12" s="160"/>
      <c r="B12" s="151" t="s">
        <v>115</v>
      </c>
      <c r="C12" s="150">
        <v>1</v>
      </c>
      <c r="D12" s="155" t="s">
        <v>14</v>
      </c>
      <c r="E12" s="156"/>
      <c r="F12" s="42"/>
      <c r="G12" s="215"/>
      <c r="H12" s="216"/>
      <c r="I12" s="128"/>
      <c r="J12" s="172" t="s">
        <v>103</v>
      </c>
    </row>
    <row r="13" spans="1:19" ht="37.5">
      <c r="A13" s="160"/>
      <c r="B13" s="151" t="s">
        <v>116</v>
      </c>
      <c r="C13" s="150">
        <v>1</v>
      </c>
      <c r="D13" s="155" t="s">
        <v>14</v>
      </c>
      <c r="E13" s="156"/>
      <c r="F13" s="42"/>
      <c r="G13" s="215"/>
      <c r="H13" s="216"/>
      <c r="I13" s="128"/>
      <c r="J13" s="172" t="s">
        <v>103</v>
      </c>
    </row>
    <row r="14" spans="1:19" ht="37.5">
      <c r="A14" s="160"/>
      <c r="B14" s="151" t="s">
        <v>117</v>
      </c>
      <c r="C14" s="150">
        <v>1</v>
      </c>
      <c r="D14" s="155" t="s">
        <v>14</v>
      </c>
      <c r="E14" s="156"/>
      <c r="F14" s="42"/>
      <c r="G14" s="215"/>
      <c r="H14" s="216"/>
      <c r="I14" s="128"/>
      <c r="J14" s="172" t="s">
        <v>103</v>
      </c>
    </row>
    <row r="15" spans="1:19" ht="37.5">
      <c r="A15" s="160"/>
      <c r="B15" s="151" t="s">
        <v>118</v>
      </c>
      <c r="C15" s="150">
        <v>1</v>
      </c>
      <c r="D15" s="155" t="s">
        <v>14</v>
      </c>
      <c r="E15" s="156"/>
      <c r="F15" s="42"/>
      <c r="G15" s="215"/>
      <c r="H15" s="216"/>
      <c r="I15" s="128"/>
      <c r="J15" s="172" t="s">
        <v>103</v>
      </c>
    </row>
    <row r="16" spans="1:19" ht="37.5">
      <c r="A16" s="160"/>
      <c r="B16" s="151" t="s">
        <v>151</v>
      </c>
      <c r="C16" s="150">
        <v>1</v>
      </c>
      <c r="D16" s="155" t="s">
        <v>14</v>
      </c>
      <c r="E16" s="156"/>
      <c r="F16" s="42"/>
      <c r="G16" s="215"/>
      <c r="H16" s="216"/>
      <c r="I16" s="128"/>
      <c r="J16" s="172" t="s">
        <v>103</v>
      </c>
    </row>
    <row r="17" spans="1:10" ht="37.5">
      <c r="A17" s="160"/>
      <c r="B17" s="151" t="s">
        <v>152</v>
      </c>
      <c r="C17" s="150">
        <v>1</v>
      </c>
      <c r="D17" s="155" t="s">
        <v>14</v>
      </c>
      <c r="E17" s="156"/>
      <c r="F17" s="42"/>
      <c r="G17" s="215"/>
      <c r="H17" s="216"/>
      <c r="I17" s="128"/>
      <c r="J17" s="172" t="s">
        <v>103</v>
      </c>
    </row>
    <row r="18" spans="1:10" ht="37.5">
      <c r="A18" s="160"/>
      <c r="B18" s="151" t="s">
        <v>153</v>
      </c>
      <c r="C18" s="150">
        <v>1</v>
      </c>
      <c r="D18" s="155" t="s">
        <v>14</v>
      </c>
      <c r="E18" s="156"/>
      <c r="F18" s="42"/>
      <c r="G18" s="215"/>
      <c r="H18" s="216"/>
      <c r="I18" s="128"/>
      <c r="J18" s="172" t="s">
        <v>103</v>
      </c>
    </row>
    <row r="19" spans="1:10" ht="37.5">
      <c r="A19" s="160"/>
      <c r="B19" s="151" t="s">
        <v>154</v>
      </c>
      <c r="C19" s="150">
        <v>1</v>
      </c>
      <c r="D19" s="155" t="s">
        <v>14</v>
      </c>
      <c r="E19" s="156"/>
      <c r="F19" s="42"/>
      <c r="G19" s="215"/>
      <c r="H19" s="216"/>
      <c r="I19" s="128"/>
      <c r="J19" s="172" t="s">
        <v>103</v>
      </c>
    </row>
    <row r="20" spans="1:10" ht="37.5">
      <c r="A20" s="160"/>
      <c r="B20" s="151" t="s">
        <v>119</v>
      </c>
      <c r="C20" s="150">
        <v>1</v>
      </c>
      <c r="D20" s="155" t="s">
        <v>14</v>
      </c>
      <c r="E20" s="156"/>
      <c r="F20" s="42"/>
      <c r="G20" s="215"/>
      <c r="H20" s="216"/>
      <c r="I20" s="128"/>
      <c r="J20" s="172" t="s">
        <v>103</v>
      </c>
    </row>
    <row r="21" spans="1:10" ht="37.5">
      <c r="A21" s="160"/>
      <c r="B21" s="151" t="s">
        <v>120</v>
      </c>
      <c r="C21" s="150">
        <v>1</v>
      </c>
      <c r="D21" s="155" t="s">
        <v>14</v>
      </c>
      <c r="E21" s="156"/>
      <c r="F21" s="42"/>
      <c r="G21" s="215"/>
      <c r="H21" s="216"/>
      <c r="I21" s="128"/>
      <c r="J21" s="172" t="s">
        <v>103</v>
      </c>
    </row>
    <row r="22" spans="1:10" ht="37.5">
      <c r="A22" s="160"/>
      <c r="B22" s="151" t="s">
        <v>177</v>
      </c>
      <c r="C22" s="150">
        <v>1</v>
      </c>
      <c r="D22" s="155" t="s">
        <v>14</v>
      </c>
      <c r="E22" s="156"/>
      <c r="F22" s="42"/>
      <c r="G22" s="215"/>
      <c r="H22" s="216"/>
      <c r="I22" s="128"/>
      <c r="J22" s="172" t="s">
        <v>103</v>
      </c>
    </row>
    <row r="23" spans="1:10" ht="37.5">
      <c r="A23" s="160"/>
      <c r="B23" s="151" t="s">
        <v>155</v>
      </c>
      <c r="C23" s="150">
        <v>1</v>
      </c>
      <c r="D23" s="155" t="s">
        <v>14</v>
      </c>
      <c r="E23" s="156"/>
      <c r="F23" s="42"/>
      <c r="G23" s="215"/>
      <c r="H23" s="216"/>
      <c r="I23" s="128"/>
      <c r="J23" s="172" t="s">
        <v>103</v>
      </c>
    </row>
    <row r="24" spans="1:10" ht="37.5">
      <c r="A24" s="160"/>
      <c r="B24" s="151" t="s">
        <v>156</v>
      </c>
      <c r="C24" s="150">
        <v>1</v>
      </c>
      <c r="D24" s="155" t="s">
        <v>14</v>
      </c>
      <c r="E24" s="156"/>
      <c r="F24" s="42"/>
      <c r="G24" s="215"/>
      <c r="H24" s="216"/>
      <c r="I24" s="128"/>
      <c r="J24" s="172" t="s">
        <v>103</v>
      </c>
    </row>
    <row r="25" spans="1:10" ht="37.5">
      <c r="A25" s="160"/>
      <c r="B25" s="151" t="s">
        <v>157</v>
      </c>
      <c r="C25" s="150">
        <v>1</v>
      </c>
      <c r="D25" s="155" t="s">
        <v>14</v>
      </c>
      <c r="E25" s="156"/>
      <c r="F25" s="42"/>
      <c r="G25" s="215"/>
      <c r="H25" s="216"/>
      <c r="I25" s="128"/>
      <c r="J25" s="172" t="s">
        <v>103</v>
      </c>
    </row>
    <row r="26" spans="1:10" ht="37.5">
      <c r="A26" s="160"/>
      <c r="B26" s="151" t="s">
        <v>121</v>
      </c>
      <c r="C26" s="150">
        <v>1</v>
      </c>
      <c r="D26" s="155" t="s">
        <v>14</v>
      </c>
      <c r="E26" s="156"/>
      <c r="F26" s="42"/>
      <c r="G26" s="215"/>
      <c r="H26" s="216"/>
      <c r="I26" s="128"/>
      <c r="J26" s="172" t="s">
        <v>103</v>
      </c>
    </row>
    <row r="27" spans="1:10" ht="37.5">
      <c r="A27" s="160"/>
      <c r="B27" s="151" t="s">
        <v>122</v>
      </c>
      <c r="C27" s="150">
        <v>1</v>
      </c>
      <c r="D27" s="155" t="s">
        <v>14</v>
      </c>
      <c r="E27" s="156"/>
      <c r="F27" s="42"/>
      <c r="G27" s="215"/>
      <c r="H27" s="216"/>
      <c r="I27" s="128"/>
      <c r="J27" s="172" t="s">
        <v>103</v>
      </c>
    </row>
    <row r="28" spans="1:10" ht="37.5">
      <c r="A28" s="160"/>
      <c r="B28" s="151" t="s">
        <v>123</v>
      </c>
      <c r="C28" s="150">
        <v>1</v>
      </c>
      <c r="D28" s="155" t="s">
        <v>14</v>
      </c>
      <c r="E28" s="156"/>
      <c r="F28" s="42"/>
      <c r="G28" s="215"/>
      <c r="H28" s="216"/>
      <c r="I28" s="128"/>
      <c r="J28" s="172" t="s">
        <v>103</v>
      </c>
    </row>
    <row r="29" spans="1:10" ht="37.5">
      <c r="A29" s="160"/>
      <c r="B29" s="151" t="s">
        <v>124</v>
      </c>
      <c r="C29" s="150">
        <v>1</v>
      </c>
      <c r="D29" s="155" t="s">
        <v>14</v>
      </c>
      <c r="E29" s="156"/>
      <c r="F29" s="42"/>
      <c r="G29" s="215"/>
      <c r="H29" s="216"/>
      <c r="I29" s="128"/>
      <c r="J29" s="172" t="s">
        <v>103</v>
      </c>
    </row>
    <row r="30" spans="1:10" ht="37.5">
      <c r="A30" s="160"/>
      <c r="B30" s="151" t="s">
        <v>125</v>
      </c>
      <c r="C30" s="150">
        <v>1</v>
      </c>
      <c r="D30" s="155" t="s">
        <v>14</v>
      </c>
      <c r="E30" s="156"/>
      <c r="F30" s="42"/>
      <c r="G30" s="215"/>
      <c r="H30" s="216"/>
      <c r="I30" s="128"/>
      <c r="J30" s="172" t="s">
        <v>103</v>
      </c>
    </row>
    <row r="31" spans="1:10" ht="37.5">
      <c r="A31" s="160"/>
      <c r="B31" s="151" t="s">
        <v>126</v>
      </c>
      <c r="C31" s="150">
        <v>1</v>
      </c>
      <c r="D31" s="155" t="s">
        <v>14</v>
      </c>
      <c r="E31" s="156"/>
      <c r="F31" s="42"/>
      <c r="G31" s="215"/>
      <c r="H31" s="216"/>
      <c r="I31" s="128"/>
      <c r="J31" s="172" t="s">
        <v>103</v>
      </c>
    </row>
    <row r="32" spans="1:10" ht="37.5">
      <c r="A32" s="160"/>
      <c r="B32" s="151" t="s">
        <v>127</v>
      </c>
      <c r="C32" s="150">
        <v>1</v>
      </c>
      <c r="D32" s="155" t="s">
        <v>14</v>
      </c>
      <c r="E32" s="156"/>
      <c r="F32" s="42"/>
      <c r="G32" s="215"/>
      <c r="H32" s="216"/>
      <c r="I32" s="128"/>
      <c r="J32" s="172" t="s">
        <v>103</v>
      </c>
    </row>
    <row r="33" spans="1:10" ht="37.5">
      <c r="A33" s="160"/>
      <c r="B33" s="151" t="s">
        <v>128</v>
      </c>
      <c r="C33" s="150">
        <v>1</v>
      </c>
      <c r="D33" s="155" t="s">
        <v>14</v>
      </c>
      <c r="E33" s="156"/>
      <c r="F33" s="42"/>
      <c r="G33" s="215"/>
      <c r="H33" s="216"/>
      <c r="I33" s="128"/>
      <c r="J33" s="172" t="s">
        <v>103</v>
      </c>
    </row>
    <row r="34" spans="1:10" ht="37.5">
      <c r="A34" s="160"/>
      <c r="B34" s="151" t="s">
        <v>129</v>
      </c>
      <c r="C34" s="150">
        <v>1</v>
      </c>
      <c r="D34" s="155" t="s">
        <v>14</v>
      </c>
      <c r="E34" s="156"/>
      <c r="F34" s="42"/>
      <c r="G34" s="215"/>
      <c r="H34" s="216"/>
      <c r="I34" s="128"/>
      <c r="J34" s="172" t="s">
        <v>103</v>
      </c>
    </row>
    <row r="35" spans="1:10" ht="37.5">
      <c r="A35" s="160"/>
      <c r="B35" s="151" t="s">
        <v>130</v>
      </c>
      <c r="C35" s="150">
        <v>1</v>
      </c>
      <c r="D35" s="155" t="s">
        <v>14</v>
      </c>
      <c r="E35" s="156"/>
      <c r="F35" s="42"/>
      <c r="G35" s="215"/>
      <c r="H35" s="216"/>
      <c r="I35" s="128"/>
      <c r="J35" s="172" t="s">
        <v>103</v>
      </c>
    </row>
    <row r="36" spans="1:10">
      <c r="A36" s="193"/>
      <c r="B36" s="174"/>
      <c r="C36" s="175"/>
      <c r="D36" s="176"/>
      <c r="E36" s="104"/>
      <c r="F36" s="194"/>
      <c r="G36" s="195"/>
      <c r="H36" s="137"/>
      <c r="I36" s="196"/>
      <c r="J36" s="197"/>
    </row>
    <row r="37" spans="1:10">
      <c r="A37" s="50"/>
      <c r="B37" s="32" t="s">
        <v>150</v>
      </c>
      <c r="C37" s="51"/>
      <c r="D37" s="52"/>
      <c r="E37" s="53"/>
      <c r="F37" s="54">
        <f>SUM(F9:F35)</f>
        <v>0</v>
      </c>
      <c r="G37" s="54"/>
      <c r="H37" s="54">
        <f>SUM(H12:H35)</f>
        <v>0</v>
      </c>
      <c r="I37" s="54">
        <f>SUM(I10:I35)</f>
        <v>0</v>
      </c>
      <c r="J37" s="36"/>
    </row>
  </sheetData>
  <mergeCells count="37"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6:H6"/>
    <mergeCell ref="I6:I7"/>
    <mergeCell ref="J6:J7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F6"/>
  </mergeCells>
  <printOptions horizontalCentered="1"/>
  <pageMargins left="0.23622047244094499" right="0.23622047244094499" top="0.74803149606299202" bottom="0.74803149606299202" header="0.31496062992126" footer="0.31496062992126"/>
  <pageSetup paperSize="9" scale="91" fitToHeight="0" orientation="landscape" useFirstPageNumber="1" horizontalDpi="4294967293" verticalDpi="4294967293" r:id="rId1"/>
  <headerFooter alignWithMargins="0">
    <oddHeader>&amp;Rแบบ ปร.4/ระบบไฟฟ้าและปรับอากาศ</oddHeader>
    <oddFooter>หน้าที่ &amp;P จาก &amp;N</oddFooter>
  </headerFooter>
  <rowBreaks count="1" manualBreakCount="1">
    <brk id="3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ปร.4 EE อาคร SCI PARK</vt:lpstr>
      <vt:lpstr>หมวดครุภัณฑ์</vt:lpstr>
      <vt:lpstr>'ปร.4 EE อาคร SCI PARK'!Print_Area</vt:lpstr>
      <vt:lpstr>หมวดครุภัณฑ์!Print_Area</vt:lpstr>
      <vt:lpstr>'ปร.4 EE อาคร SCI PARK'!Print_Titles</vt:lpstr>
      <vt:lpstr>หมวดครุภัณฑ์!Print_Titles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BOMBAY</cp:lastModifiedBy>
  <cp:lastPrinted>2021-05-29T16:31:23Z</cp:lastPrinted>
  <dcterms:created xsi:type="dcterms:W3CDTF">2014-11-11T09:07:56Z</dcterms:created>
  <dcterms:modified xsi:type="dcterms:W3CDTF">2021-05-30T14:03:15Z</dcterms:modified>
</cp:coreProperties>
</file>